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ogs\USP\AKTUALNO\RAČUNOVODSTVO\GRAD POREČ\GRAD PLAN 2018\"/>
    </mc:Choice>
  </mc:AlternateContent>
  <bookViews>
    <workbookView xWindow="0" yWindow="60" windowWidth="19035" windowHeight="12270"/>
  </bookViews>
  <sheets>
    <sheet name="List1" sheetId="1" r:id="rId1"/>
  </sheets>
  <definedNames>
    <definedName name="_xlnm.Print_Area" localSheetId="0">List1!$A$1:$Q$126</definedName>
  </definedNames>
  <calcPr calcId="152511"/>
</workbook>
</file>

<file path=xl/calcChain.xml><?xml version="1.0" encoding="utf-8"?>
<calcChain xmlns="http://schemas.openxmlformats.org/spreadsheetml/2006/main">
  <c r="N120" i="1" l="1"/>
  <c r="M120" i="1"/>
  <c r="L120" i="1"/>
  <c r="K120" i="1"/>
  <c r="J120" i="1"/>
  <c r="I120" i="1"/>
  <c r="H120" i="1"/>
  <c r="G120" i="1"/>
  <c r="F120" i="1"/>
  <c r="C89" i="1" l="1"/>
  <c r="C107" i="1" l="1"/>
  <c r="C106" i="1"/>
  <c r="C105" i="1"/>
  <c r="C104" i="1"/>
  <c r="C81" i="1" l="1"/>
  <c r="C79" i="1"/>
  <c r="N112" i="1" l="1"/>
  <c r="N118" i="1" s="1"/>
  <c r="N102" i="1"/>
  <c r="N108" i="1" s="1"/>
  <c r="N71" i="1"/>
  <c r="N97" i="1" s="1"/>
  <c r="N61" i="1"/>
  <c r="N66" i="1" s="1"/>
  <c r="N41" i="1"/>
  <c r="N56" i="1" s="1"/>
  <c r="N29" i="1"/>
  <c r="N36" i="1" s="1"/>
  <c r="C63" i="1"/>
  <c r="C22" i="1" l="1"/>
  <c r="D41" i="1"/>
  <c r="M71" i="1"/>
  <c r="L71" i="1"/>
  <c r="K71" i="1"/>
  <c r="H71" i="1"/>
  <c r="M102" i="1"/>
  <c r="K102" i="1"/>
  <c r="J102" i="1"/>
  <c r="I102" i="1"/>
  <c r="G102" i="1"/>
  <c r="M112" i="1"/>
  <c r="L112" i="1"/>
  <c r="K112" i="1"/>
  <c r="J112" i="1"/>
  <c r="I112" i="1"/>
  <c r="H112" i="1"/>
  <c r="G112" i="1"/>
  <c r="F112" i="1"/>
  <c r="D112" i="1"/>
  <c r="D102" i="1"/>
  <c r="E112" i="1"/>
  <c r="E22" i="1" l="1"/>
  <c r="D22" i="1"/>
  <c r="C112" i="1"/>
  <c r="C83" i="1"/>
  <c r="D61" i="1" l="1"/>
  <c r="C65" i="1"/>
  <c r="C53" i="1" l="1"/>
  <c r="C103" i="1" l="1"/>
  <c r="C114" i="1" l="1"/>
  <c r="C115" i="1"/>
  <c r="C116" i="1"/>
  <c r="C113" i="1"/>
  <c r="C117" i="1"/>
  <c r="F118" i="1"/>
  <c r="F102" i="1"/>
  <c r="F108" i="1" s="1"/>
  <c r="F71" i="1"/>
  <c r="F97" i="1" s="1"/>
  <c r="F66" i="1"/>
  <c r="F41" i="1"/>
  <c r="F56" i="1" s="1"/>
  <c r="F29" i="1"/>
  <c r="F36" i="1" s="1"/>
  <c r="K118" i="1"/>
  <c r="L118" i="1"/>
  <c r="M118" i="1"/>
  <c r="J118" i="1"/>
  <c r="C19" i="1" s="1"/>
  <c r="I118" i="1"/>
  <c r="C17" i="1" s="1"/>
  <c r="G118" i="1"/>
  <c r="E118" i="1"/>
  <c r="H118" i="1"/>
  <c r="C12" i="1" l="1"/>
  <c r="E17" i="1"/>
  <c r="D17" i="1"/>
  <c r="E19" i="1"/>
  <c r="D19" i="1"/>
  <c r="O112" i="1"/>
  <c r="O118" i="1" s="1"/>
  <c r="D118" i="1"/>
  <c r="C118" i="1" s="1"/>
  <c r="L102" i="1"/>
  <c r="L108" i="1" s="1"/>
  <c r="H102" i="1"/>
  <c r="E102" i="1"/>
  <c r="C35" i="1"/>
  <c r="C34" i="1"/>
  <c r="C33" i="1"/>
  <c r="C32" i="1"/>
  <c r="C31" i="1"/>
  <c r="C30" i="1"/>
  <c r="C43" i="1"/>
  <c r="C44" i="1"/>
  <c r="C45" i="1"/>
  <c r="C46" i="1"/>
  <c r="C47" i="1"/>
  <c r="C48" i="1"/>
  <c r="C49" i="1"/>
  <c r="C50" i="1"/>
  <c r="C51" i="1"/>
  <c r="C52" i="1"/>
  <c r="C54" i="1"/>
  <c r="C55" i="1"/>
  <c r="C42" i="1"/>
  <c r="C64" i="1"/>
  <c r="C62" i="1"/>
  <c r="C85" i="1"/>
  <c r="C86" i="1"/>
  <c r="C87" i="1"/>
  <c r="C88" i="1"/>
  <c r="C91" i="1"/>
  <c r="C90" i="1"/>
  <c r="C92" i="1"/>
  <c r="C93" i="1"/>
  <c r="C94" i="1"/>
  <c r="C95" i="1"/>
  <c r="C96" i="1"/>
  <c r="C84" i="1"/>
  <c r="C74" i="1"/>
  <c r="C75" i="1"/>
  <c r="C76" i="1"/>
  <c r="C77" i="1"/>
  <c r="C78" i="1"/>
  <c r="C80" i="1"/>
  <c r="C82" i="1"/>
  <c r="C73" i="1"/>
  <c r="C72" i="1"/>
  <c r="M108" i="1"/>
  <c r="L29" i="1"/>
  <c r="L36" i="1" s="1"/>
  <c r="M29" i="1"/>
  <c r="M36" i="1" s="1"/>
  <c r="L41" i="1"/>
  <c r="L56" i="1" s="1"/>
  <c r="M41" i="1"/>
  <c r="M56" i="1" s="1"/>
  <c r="L61" i="1"/>
  <c r="L66" i="1" s="1"/>
  <c r="M61" i="1"/>
  <c r="M66" i="1" s="1"/>
  <c r="L97" i="1"/>
  <c r="M97" i="1"/>
  <c r="J71" i="1"/>
  <c r="I71" i="1"/>
  <c r="G71" i="1"/>
  <c r="D71" i="1"/>
  <c r="E71" i="1"/>
  <c r="C71" i="1" l="1"/>
  <c r="C102" i="1"/>
  <c r="C7" i="1"/>
  <c r="D7" i="1" s="1"/>
  <c r="E7" i="1"/>
  <c r="P112" i="1"/>
  <c r="P118" i="1" s="1"/>
  <c r="D66" i="1"/>
  <c r="D97" i="1"/>
  <c r="E108" i="1"/>
  <c r="G108" i="1"/>
  <c r="I108" i="1"/>
  <c r="J108" i="1"/>
  <c r="K108" i="1"/>
  <c r="D29" i="1"/>
  <c r="G29" i="1"/>
  <c r="G36" i="1" s="1"/>
  <c r="G97" i="1"/>
  <c r="G61" i="1"/>
  <c r="G66" i="1" s="1"/>
  <c r="G41" i="1"/>
  <c r="G56" i="1" s="1"/>
  <c r="H29" i="1"/>
  <c r="H36" i="1" s="1"/>
  <c r="H97" i="1"/>
  <c r="H61" i="1"/>
  <c r="H66" i="1" s="1"/>
  <c r="H41" i="1"/>
  <c r="H56" i="1" s="1"/>
  <c r="K29" i="1"/>
  <c r="K36" i="1" s="1"/>
  <c r="K97" i="1"/>
  <c r="K61" i="1"/>
  <c r="K66" i="1" s="1"/>
  <c r="K41" i="1"/>
  <c r="K56" i="1" s="1"/>
  <c r="E12" i="1"/>
  <c r="D12" i="1"/>
  <c r="J29" i="1"/>
  <c r="J36" i="1" s="1"/>
  <c r="J97" i="1"/>
  <c r="I29" i="1"/>
  <c r="I36" i="1" s="1"/>
  <c r="I97" i="1"/>
  <c r="D56" i="1"/>
  <c r="E61" i="1"/>
  <c r="E41" i="1"/>
  <c r="E29" i="1"/>
  <c r="E36" i="1" s="1"/>
  <c r="I61" i="1"/>
  <c r="I66" i="1" s="1"/>
  <c r="I41" i="1"/>
  <c r="I56" i="1" s="1"/>
  <c r="J61" i="1"/>
  <c r="J66" i="1" s="1"/>
  <c r="J41" i="1"/>
  <c r="J56" i="1" s="1"/>
  <c r="C10" i="1" l="1"/>
  <c r="D10" i="1" s="1"/>
  <c r="E10" i="1" s="1"/>
  <c r="C41" i="1"/>
  <c r="O41" i="1" s="1"/>
  <c r="P41" i="1" s="1"/>
  <c r="E66" i="1"/>
  <c r="C66" i="1" s="1"/>
  <c r="O66" i="1" s="1"/>
  <c r="P66" i="1" s="1"/>
  <c r="C61" i="1"/>
  <c r="O61" i="1" s="1"/>
  <c r="P61" i="1" s="1"/>
  <c r="D36" i="1"/>
  <c r="C29" i="1"/>
  <c r="O29" i="1" s="1"/>
  <c r="P29" i="1" s="1"/>
  <c r="C9" i="1"/>
  <c r="E9" i="1" s="1"/>
  <c r="C16" i="1"/>
  <c r="D16" i="1" s="1"/>
  <c r="C18" i="1"/>
  <c r="D18" i="1" s="1"/>
  <c r="C13" i="1"/>
  <c r="C14" i="1"/>
  <c r="E14" i="1"/>
  <c r="D14" i="1"/>
  <c r="C8" i="1"/>
  <c r="E20" i="1"/>
  <c r="C20" i="1"/>
  <c r="D20" i="1"/>
  <c r="C21" i="1"/>
  <c r="E56" i="1"/>
  <c r="C56" i="1" s="1"/>
  <c r="D108" i="1"/>
  <c r="H108" i="1"/>
  <c r="E97" i="1"/>
  <c r="E120" i="1" s="1"/>
  <c r="C36" i="1" l="1"/>
  <c r="O36" i="1" s="1"/>
  <c r="P36" i="1" s="1"/>
  <c r="C6" i="1"/>
  <c r="E6" i="1" s="1"/>
  <c r="D120" i="1"/>
  <c r="D9" i="1"/>
  <c r="C108" i="1"/>
  <c r="E13" i="1"/>
  <c r="C97" i="1"/>
  <c r="E8" i="1"/>
  <c r="D8" i="1"/>
  <c r="C15" i="1"/>
  <c r="E15" i="1" s="1"/>
  <c r="D13" i="1"/>
  <c r="E16" i="1"/>
  <c r="E18" i="1"/>
  <c r="O102" i="1"/>
  <c r="O108" i="1" s="1"/>
  <c r="P102" i="1"/>
  <c r="P108" i="1" s="1"/>
  <c r="O71" i="1"/>
  <c r="P71" i="1"/>
  <c r="E21" i="1"/>
  <c r="D21" i="1"/>
  <c r="C120" i="1" l="1"/>
  <c r="O97" i="1"/>
  <c r="P97" i="1"/>
  <c r="D6" i="1"/>
  <c r="O56" i="1"/>
  <c r="P56" i="1" s="1"/>
  <c r="C11" i="1"/>
  <c r="D11" i="1" s="1"/>
  <c r="E11" i="1" s="1"/>
  <c r="E23" i="1" s="1"/>
  <c r="D15" i="1"/>
  <c r="P120" i="1" l="1"/>
  <c r="O120" i="1"/>
  <c r="C23" i="1"/>
  <c r="C24" i="1" s="1"/>
  <c r="D23" i="1"/>
  <c r="D24" i="1" s="1"/>
  <c r="E24" i="1"/>
</calcChain>
</file>

<file path=xl/sharedStrings.xml><?xml version="1.0" encoding="utf-8"?>
<sst xmlns="http://schemas.openxmlformats.org/spreadsheetml/2006/main" count="210" uniqueCount="106">
  <si>
    <t>MZOŠ</t>
  </si>
  <si>
    <t>Istarska
Županija</t>
  </si>
  <si>
    <t>Općina
Vrsar</t>
  </si>
  <si>
    <t>Općina
Funtana</t>
  </si>
  <si>
    <t>Donacije</t>
  </si>
  <si>
    <t>Ukupno</t>
  </si>
  <si>
    <t>Rash/Izd
Skupina/Odjeljak</t>
  </si>
  <si>
    <t xml:space="preserve">Naziv </t>
  </si>
  <si>
    <t>Grad 
Poreč</t>
  </si>
  <si>
    <t>Ostali prihodi</t>
  </si>
  <si>
    <t>Namjenski prihodi</t>
  </si>
  <si>
    <t>Rashodi za zaposlene</t>
  </si>
  <si>
    <t>Plaće za redovan rad</t>
  </si>
  <si>
    <t>Plaće za prekovremeni…</t>
  </si>
  <si>
    <t>Ostali rashodi za zap. …</t>
  </si>
  <si>
    <t>Doprinosi za obavezno zdrav</t>
  </si>
  <si>
    <t>Doprinosi za obvezno osiguranje u slučaju nezaposlenosti</t>
  </si>
  <si>
    <t xml:space="preserve">UKUPNO </t>
  </si>
  <si>
    <t xml:space="preserve">2. AKTIVNOST:  REDOVNO POSLOVANJE OGŠ (decentralizirane funkcije)  </t>
  </si>
  <si>
    <t>Materijalni rashodi</t>
  </si>
  <si>
    <t>Službena putovanja</t>
  </si>
  <si>
    <t>Stručno usavršavanje…</t>
  </si>
  <si>
    <t>Uredski materijal…</t>
  </si>
  <si>
    <t>Usluge telefona, pošte..</t>
  </si>
  <si>
    <t>Usluge tekućeg i inv. …</t>
  </si>
  <si>
    <t>Komunalne usluge</t>
  </si>
  <si>
    <t>Zdravstvene i veter. ..</t>
  </si>
  <si>
    <t>Intelektualne i osobne..</t>
  </si>
  <si>
    <t>Računalne usluge</t>
  </si>
  <si>
    <t>Ostale usluge</t>
  </si>
  <si>
    <t>Naknadne troškove osob</t>
  </si>
  <si>
    <t>Članarine</t>
  </si>
  <si>
    <t>Ostali nespomenuti…</t>
  </si>
  <si>
    <t>Rashodi za dodatna…</t>
  </si>
  <si>
    <t xml:space="preserve">4. AKTIVNOST:  REDOVNA DJELATNOST OGŠ </t>
  </si>
  <si>
    <t>Naknade za prijevoz…</t>
  </si>
  <si>
    <t>Materijal i dijelovi…</t>
  </si>
  <si>
    <t>Sitan inventar…</t>
  </si>
  <si>
    <t>Reprezentacija</t>
  </si>
  <si>
    <t>SVEUKUPNO</t>
  </si>
  <si>
    <t>Energija</t>
  </si>
  <si>
    <t>Premije osiguranja</t>
  </si>
  <si>
    <t xml:space="preserve">                                                                                                                 Ravnateljica:</t>
  </si>
  <si>
    <t>Prihodi ili primici</t>
  </si>
  <si>
    <t>KTO</t>
  </si>
  <si>
    <t>Prihodi od pruženih usluga-zakup oprem</t>
  </si>
  <si>
    <t>Donacije trgovačkih društava</t>
  </si>
  <si>
    <t>KTO JLS</t>
  </si>
  <si>
    <t>KONSOLIDACIJA s JLS bez MOZŠ</t>
  </si>
  <si>
    <t>Naknade troškova osobama izvan radnog odnosa</t>
  </si>
  <si>
    <t>Intelektualne i osobne usluge</t>
  </si>
  <si>
    <t>Uređaji, strojevi i oprema za ostale namjene</t>
  </si>
  <si>
    <t>Turistička zajednica</t>
  </si>
  <si>
    <t>MZOŠ mentorstva</t>
  </si>
  <si>
    <t>Najam opreme</t>
  </si>
  <si>
    <t>UMJETNIČKA ŠKOLA POREČ</t>
  </si>
  <si>
    <t>Bankarske usluge</t>
  </si>
  <si>
    <t>Zatezne kamate</t>
  </si>
  <si>
    <t>MZOŠ mentorstvo</t>
  </si>
  <si>
    <t>Turistička zajenica</t>
  </si>
  <si>
    <t>MZOS Mentorstvo</t>
  </si>
  <si>
    <t>Rashodi za nabavu</t>
  </si>
  <si>
    <t>MZOS mentorstvo</t>
  </si>
  <si>
    <t>Sportska i glazbena oprema</t>
  </si>
  <si>
    <t>Uredska oprema i namještaj</t>
  </si>
  <si>
    <t>Uređaji, strojevi i oprema</t>
  </si>
  <si>
    <t>Uredski materijal</t>
  </si>
  <si>
    <t>Uredska opema i namještaj</t>
  </si>
  <si>
    <r>
      <t>3. KAPITALNI PROJEKT:  ULAGANJE NA GRAĐEVINSKIM OBJEKTIMA I NABAVA OPREME</t>
    </r>
    <r>
      <rPr>
        <b/>
        <sz val="6"/>
        <rFont val="Verdana"/>
        <family val="2"/>
        <charset val="238"/>
      </rPr>
      <t xml:space="preserve"> (decentralizirane funkcije)</t>
    </r>
  </si>
  <si>
    <t>Dodatna ulaganja na građ. Objektima</t>
  </si>
  <si>
    <t>Ostali nespom prihodi-partic, kotizacij rodit.</t>
  </si>
  <si>
    <t>Ostali nespom prihodi-kotizacija natjecanje</t>
  </si>
  <si>
    <t>Ostali nespomenuti prihodi -TZ</t>
  </si>
  <si>
    <t>Ravnateljica:</t>
  </si>
  <si>
    <t>Sanjica Sara Radetić</t>
  </si>
  <si>
    <t>Plaće za posebne uvjete rada</t>
  </si>
  <si>
    <t>Dodatna ulaganja na građevinskim objektima</t>
  </si>
  <si>
    <t>Zakupnine i najamnine</t>
  </si>
  <si>
    <t>Tekuće pomoći iz DEC FUNKCIJA</t>
  </si>
  <si>
    <t>Kapitalne  pomoći iz DEC FUNKCIJA</t>
  </si>
  <si>
    <t>Prihodi iz nadlež.prorač. za nefin.imovinu</t>
  </si>
  <si>
    <t>Prihodi iz nadlež. Prorač. za poslovanje</t>
  </si>
  <si>
    <t>Tekuće pom. iz prorač za poslov-MZOŠ-mentorstvo</t>
  </si>
  <si>
    <t>Tekuće pom. iz prorač za poslov-MZOŠ</t>
  </si>
  <si>
    <t>Tekuće pom. iz prorač za poslov-IŽ</t>
  </si>
  <si>
    <t>Tekuće pom. iz prorač za poslov-Vr</t>
  </si>
  <si>
    <t>Tekuće pom. iz prorač za poslov-Fu</t>
  </si>
  <si>
    <t>Kapitalne pom. iz prorač nef.imov.-Vr</t>
  </si>
  <si>
    <t>Kapitalne pom. iz prorač nef.imov.-Fu</t>
  </si>
  <si>
    <t>Oprema za održavanje</t>
  </si>
  <si>
    <t>Procjena 2019.</t>
  </si>
  <si>
    <t>Službena, radna i zaštit</t>
  </si>
  <si>
    <t>Usluge tekućeg i inves</t>
  </si>
  <si>
    <t>Pristojbe i naknade</t>
  </si>
  <si>
    <t>Prihod od prodaje nefinancijske imovine</t>
  </si>
  <si>
    <t>Prihod od prodaje postrojenja i opreme</t>
  </si>
  <si>
    <t>Prihod od prodaje  nefinancijske imovine</t>
  </si>
  <si>
    <t>Prihodi od prodaje nefinancijske  imovine</t>
  </si>
  <si>
    <t>1. AKTIVNOS: PLAĆE ZA ZAPOLENE</t>
  </si>
  <si>
    <t>MODEL FINANCIJSKOG PLANA PRORAČUNSKOG KORISNIKA ZA 2018. TE PROCJENA ZA 2019. I 2020. GODINU</t>
  </si>
  <si>
    <t>Plan 2018.</t>
  </si>
  <si>
    <t>Procjena 2020.</t>
  </si>
  <si>
    <t>Komunikacijska oprema</t>
  </si>
  <si>
    <t>Naknade za rad predstavn</t>
  </si>
  <si>
    <t>6. KAPITALNI PROJEKTI: NABAVA OPREME ZA REDVNU DJELATNOST ŠKOLE</t>
  </si>
  <si>
    <t xml:space="preserve">5. AKTIVNOSTI: MEĐUNARODNI FESTIVAL "POREČ FEST"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</si>
</sst>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Times New Roman"/>
      <family val="1"/>
    </font>
    <font>
      <b/>
      <sz val="10"/>
      <color indexed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6"/>
      <name val="Verdana"/>
      <family val="2"/>
    </font>
    <font>
      <b/>
      <sz val="6"/>
      <color indexed="9"/>
      <name val="Times New Roman"/>
      <family val="1"/>
    </font>
    <font>
      <sz val="6"/>
      <color indexed="9"/>
      <name val="Times New Roman"/>
      <family val="1"/>
    </font>
    <font>
      <b/>
      <sz val="6"/>
      <color indexed="9"/>
      <name val="Verdana"/>
      <family val="2"/>
    </font>
    <font>
      <b/>
      <sz val="6"/>
      <name val="Verdana"/>
      <family val="2"/>
    </font>
    <font>
      <sz val="6"/>
      <name val="Times New Roman"/>
      <family val="1"/>
    </font>
    <font>
      <b/>
      <sz val="6"/>
      <name val="Times New Roman"/>
      <family val="1"/>
    </font>
    <font>
      <sz val="6"/>
      <name val="Arial"/>
      <family val="2"/>
      <charset val="238"/>
    </font>
    <font>
      <sz val="6"/>
      <name val="Arial"/>
      <family val="2"/>
      <charset val="238"/>
    </font>
    <font>
      <sz val="14"/>
      <name val="Verdana"/>
      <family val="2"/>
    </font>
    <font>
      <b/>
      <sz val="11"/>
      <color indexed="9"/>
      <name val="Verdana"/>
      <family val="2"/>
    </font>
    <font>
      <sz val="11"/>
      <color indexed="9"/>
      <name val="Arial"/>
      <family val="2"/>
      <charset val="238"/>
    </font>
    <font>
      <sz val="11"/>
      <color indexed="9"/>
      <name val="Times New Roman"/>
      <family val="1"/>
    </font>
    <font>
      <sz val="11"/>
      <name val="Arial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name val="Verdana"/>
      <family val="2"/>
    </font>
    <font>
      <b/>
      <sz val="7"/>
      <name val="Times New Roman"/>
      <family val="1"/>
    </font>
    <font>
      <sz val="7"/>
      <name val="Verdana"/>
      <family val="2"/>
    </font>
    <font>
      <b/>
      <sz val="7"/>
      <name val="Verdana"/>
      <family val="2"/>
    </font>
    <font>
      <b/>
      <sz val="7"/>
      <color indexed="9"/>
      <name val="Verdana"/>
      <family val="2"/>
    </font>
    <font>
      <b/>
      <sz val="9"/>
      <color indexed="9"/>
      <name val="Verdana"/>
      <family val="2"/>
    </font>
    <font>
      <sz val="9"/>
      <color indexed="9"/>
      <name val="Arial"/>
      <family val="2"/>
      <charset val="238"/>
    </font>
    <font>
      <b/>
      <sz val="8"/>
      <color indexed="9"/>
      <name val="Verdana"/>
      <family val="2"/>
    </font>
    <font>
      <b/>
      <sz val="8"/>
      <name val="Verdana"/>
      <family val="2"/>
    </font>
    <font>
      <sz val="11"/>
      <name val="Verdana"/>
      <family val="2"/>
    </font>
    <font>
      <sz val="6"/>
      <name val="Verdana"/>
      <family val="2"/>
      <charset val="238"/>
    </font>
    <font>
      <b/>
      <sz val="6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68">
    <xf numFmtId="0" fontId="0" fillId="0" borderId="0" xfId="0"/>
    <xf numFmtId="3" fontId="3" fillId="0" borderId="0" xfId="1" applyNumberFormat="1" applyFont="1" applyFill="1"/>
    <xf numFmtId="3" fontId="5" fillId="0" borderId="0" xfId="1" applyNumberFormat="1" applyFont="1" applyFill="1" applyBorder="1"/>
    <xf numFmtId="0" fontId="1" fillId="2" borderId="0" xfId="0" applyFont="1" applyFill="1"/>
    <xf numFmtId="3" fontId="6" fillId="0" borderId="0" xfId="1" applyNumberFormat="1" applyFont="1" applyFill="1" applyBorder="1"/>
    <xf numFmtId="3" fontId="7" fillId="0" borderId="0" xfId="1" applyNumberFormat="1" applyFont="1" applyFill="1" applyBorder="1"/>
    <xf numFmtId="0" fontId="0" fillId="0" borderId="0" xfId="0" applyFill="1"/>
    <xf numFmtId="0" fontId="1" fillId="0" borderId="0" xfId="0" applyFont="1" applyFill="1"/>
    <xf numFmtId="0" fontId="2" fillId="0" borderId="0" xfId="1" applyFill="1"/>
    <xf numFmtId="0" fontId="0" fillId="0" borderId="1" xfId="0" applyBorder="1"/>
    <xf numFmtId="3" fontId="7" fillId="0" borderId="0" xfId="1" applyNumberFormat="1" applyFont="1" applyFill="1"/>
    <xf numFmtId="0" fontId="1" fillId="0" borderId="0" xfId="0" applyFont="1"/>
    <xf numFmtId="0" fontId="9" fillId="0" borderId="0" xfId="0" applyFont="1"/>
    <xf numFmtId="0" fontId="2" fillId="0" borderId="0" xfId="1"/>
    <xf numFmtId="3" fontId="8" fillId="0" borderId="0" xfId="1" applyNumberFormat="1" applyFont="1" applyFill="1"/>
    <xf numFmtId="3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3" fontId="8" fillId="0" borderId="0" xfId="1" quotePrefix="1" applyNumberFormat="1" applyFont="1" applyFill="1" applyBorder="1" applyAlignment="1">
      <alignment horizontal="center" wrapText="1"/>
    </xf>
    <xf numFmtId="3" fontId="6" fillId="0" borderId="0" xfId="1" quotePrefix="1" applyNumberFormat="1" applyFont="1" applyFill="1" applyBorder="1" applyAlignment="1">
      <alignment horizontal="left"/>
    </xf>
    <xf numFmtId="3" fontId="4" fillId="0" borderId="0" xfId="1" quotePrefix="1" applyNumberFormat="1" applyFont="1" applyFill="1" applyBorder="1" applyAlignment="1">
      <alignment horizontal="center" wrapText="1"/>
    </xf>
    <xf numFmtId="3" fontId="4" fillId="0" borderId="2" xfId="1" quotePrefix="1" applyNumberFormat="1" applyFont="1" applyFill="1" applyBorder="1" applyAlignment="1">
      <alignment horizontal="center" wrapText="1"/>
    </xf>
    <xf numFmtId="3" fontId="11" fillId="0" borderId="0" xfId="1" applyNumberFormat="1" applyFont="1" applyBorder="1"/>
    <xf numFmtId="3" fontId="12" fillId="0" borderId="0" xfId="1" applyNumberFormat="1" applyFont="1" applyFill="1" applyAlignment="1">
      <alignment horizontal="left"/>
    </xf>
    <xf numFmtId="3" fontId="13" fillId="0" borderId="0" xfId="1" applyNumberFormat="1" applyFont="1" applyFill="1"/>
    <xf numFmtId="3" fontId="14" fillId="4" borderId="3" xfId="1" applyNumberFormat="1" applyFont="1" applyFill="1" applyBorder="1" applyAlignment="1">
      <alignment horizontal="center"/>
    </xf>
    <xf numFmtId="3" fontId="14" fillId="4" borderId="3" xfId="1" applyNumberFormat="1" applyFont="1" applyFill="1" applyBorder="1" applyAlignment="1">
      <alignment horizontal="center" wrapText="1"/>
    </xf>
    <xf numFmtId="3" fontId="11" fillId="0" borderId="0" xfId="1" applyNumberFormat="1" applyFont="1" applyFill="1" applyBorder="1"/>
    <xf numFmtId="3" fontId="14" fillId="4" borderId="3" xfId="1" applyNumberFormat="1" applyFont="1" applyFill="1" applyBorder="1" applyAlignment="1">
      <alignment horizontal="right"/>
    </xf>
    <xf numFmtId="3" fontId="15" fillId="2" borderId="4" xfId="1" applyNumberFormat="1" applyFont="1" applyFill="1" applyBorder="1" applyAlignment="1">
      <alignment horizontal="left"/>
    </xf>
    <xf numFmtId="3" fontId="15" fillId="2" borderId="4" xfId="1" quotePrefix="1" applyNumberFormat="1" applyFont="1" applyFill="1" applyBorder="1" applyAlignment="1">
      <alignment horizontal="left"/>
    </xf>
    <xf numFmtId="3" fontId="11" fillId="2" borderId="5" xfId="1" applyNumberFormat="1" applyFont="1" applyFill="1" applyBorder="1"/>
    <xf numFmtId="0" fontId="14" fillId="5" borderId="6" xfId="1" applyNumberFormat="1" applyFont="1" applyFill="1" applyBorder="1" applyAlignment="1">
      <alignment horizontal="center" wrapText="1"/>
    </xf>
    <xf numFmtId="0" fontId="14" fillId="5" borderId="7" xfId="1" applyNumberFormat="1" applyFont="1" applyFill="1" applyBorder="1" applyAlignment="1">
      <alignment horizontal="center" wrapText="1"/>
    </xf>
    <xf numFmtId="3" fontId="14" fillId="5" borderId="7" xfId="1" applyNumberFormat="1" applyFont="1" applyFill="1" applyBorder="1" applyAlignment="1">
      <alignment horizontal="center" wrapText="1"/>
    </xf>
    <xf numFmtId="3" fontId="14" fillId="5" borderId="8" xfId="1" applyNumberFormat="1" applyFont="1" applyFill="1" applyBorder="1" applyAlignment="1">
      <alignment horizontal="center" wrapText="1"/>
    </xf>
    <xf numFmtId="3" fontId="15" fillId="6" borderId="4" xfId="1" applyNumberFormat="1" applyFont="1" applyFill="1" applyBorder="1" applyAlignment="1">
      <alignment horizontal="center"/>
    </xf>
    <xf numFmtId="0" fontId="15" fillId="0" borderId="3" xfId="1" applyNumberFormat="1" applyFont="1" applyFill="1" applyBorder="1" applyAlignment="1">
      <alignment horizontal="center"/>
    </xf>
    <xf numFmtId="0" fontId="15" fillId="0" borderId="3" xfId="1" applyNumberFormat="1" applyFont="1" applyFill="1" applyBorder="1" applyAlignment="1">
      <alignment horizontal="left"/>
    </xf>
    <xf numFmtId="0" fontId="11" fillId="0" borderId="3" xfId="1" applyNumberFormat="1" applyFont="1" applyFill="1" applyBorder="1" applyAlignment="1">
      <alignment horizontal="center"/>
    </xf>
    <xf numFmtId="0" fontId="11" fillId="0" borderId="3" xfId="1" applyNumberFormat="1" applyFont="1" applyFill="1" applyBorder="1"/>
    <xf numFmtId="0" fontId="11" fillId="0" borderId="3" xfId="1" quotePrefix="1" applyNumberFormat="1" applyFont="1" applyFill="1" applyBorder="1" applyAlignment="1">
      <alignment horizontal="center"/>
    </xf>
    <xf numFmtId="0" fontId="11" fillId="0" borderId="3" xfId="1" applyNumberFormat="1" applyFont="1" applyFill="1" applyBorder="1" applyAlignment="1">
      <alignment horizontal="left"/>
    </xf>
    <xf numFmtId="0" fontId="15" fillId="0" borderId="3" xfId="1" applyNumberFormat="1" applyFont="1" applyFill="1" applyBorder="1"/>
    <xf numFmtId="3" fontId="16" fillId="2" borderId="5" xfId="1" applyNumberFormat="1" applyFont="1" applyFill="1" applyBorder="1"/>
    <xf numFmtId="0" fontId="15" fillId="0" borderId="3" xfId="1" applyNumberFormat="1" applyFont="1" applyBorder="1" applyAlignment="1">
      <alignment horizontal="center"/>
    </xf>
    <xf numFmtId="0" fontId="15" fillId="0" borderId="3" xfId="1" applyNumberFormat="1" applyFont="1" applyBorder="1" applyAlignment="1">
      <alignment horizontal="left"/>
    </xf>
    <xf numFmtId="0" fontId="11" fillId="0" borderId="3" xfId="1" applyNumberFormat="1" applyFont="1" applyBorder="1" applyAlignment="1">
      <alignment horizontal="center"/>
    </xf>
    <xf numFmtId="0" fontId="11" fillId="0" borderId="3" xfId="1" applyNumberFormat="1" applyFont="1" applyBorder="1"/>
    <xf numFmtId="0" fontId="11" fillId="0" borderId="3" xfId="1" applyNumberFormat="1" applyFont="1" applyBorder="1" applyAlignment="1">
      <alignment horizontal="left"/>
    </xf>
    <xf numFmtId="0" fontId="15" fillId="0" borderId="3" xfId="1" applyNumberFormat="1" applyFont="1" applyBorder="1"/>
    <xf numFmtId="0" fontId="11" fillId="0" borderId="0" xfId="1" applyNumberFormat="1" applyFont="1" applyBorder="1" applyAlignment="1">
      <alignment horizontal="center"/>
    </xf>
    <xf numFmtId="3" fontId="11" fillId="0" borderId="0" xfId="1" applyNumberFormat="1" applyFont="1" applyBorder="1" applyAlignment="1">
      <alignment wrapText="1"/>
    </xf>
    <xf numFmtId="3" fontId="16" fillId="0" borderId="0" xfId="1" applyNumberFormat="1" applyFont="1" applyBorder="1"/>
    <xf numFmtId="0" fontId="11" fillId="0" borderId="0" xfId="1" quotePrefix="1" applyNumberFormat="1" applyFont="1" applyBorder="1" applyAlignment="1">
      <alignment horizontal="left"/>
    </xf>
    <xf numFmtId="3" fontId="16" fillId="0" borderId="0" xfId="1" applyNumberFormat="1" applyFont="1" applyBorder="1" applyAlignment="1">
      <alignment wrapText="1"/>
    </xf>
    <xf numFmtId="3" fontId="17" fillId="0" borderId="0" xfId="1" applyNumberFormat="1" applyFont="1" applyBorder="1"/>
    <xf numFmtId="0" fontId="18" fillId="0" borderId="0" xfId="1" applyFont="1"/>
    <xf numFmtId="3" fontId="16" fillId="0" borderId="0" xfId="1" applyNumberFormat="1" applyFont="1"/>
    <xf numFmtId="3" fontId="17" fillId="0" borderId="0" xfId="1" applyNumberFormat="1" applyFont="1"/>
    <xf numFmtId="0" fontId="16" fillId="0" borderId="0" xfId="1" applyNumberFormat="1" applyFont="1" applyAlignment="1">
      <alignment horizontal="center"/>
    </xf>
    <xf numFmtId="0" fontId="16" fillId="0" borderId="0" xfId="1" quotePrefix="1" applyNumberFormat="1" applyFont="1" applyAlignment="1">
      <alignment horizontal="left"/>
    </xf>
    <xf numFmtId="3" fontId="16" fillId="0" borderId="0" xfId="1" applyNumberFormat="1" applyFont="1" applyFill="1"/>
    <xf numFmtId="3" fontId="16" fillId="0" borderId="0" xfId="1" applyNumberFormat="1" applyFont="1" applyAlignment="1">
      <alignment wrapText="1"/>
    </xf>
    <xf numFmtId="0" fontId="17" fillId="0" borderId="0" xfId="1" applyNumberFormat="1" applyFont="1" applyAlignment="1">
      <alignment horizontal="center"/>
    </xf>
    <xf numFmtId="0" fontId="17" fillId="0" borderId="0" xfId="1" quotePrefix="1" applyNumberFormat="1" applyFont="1" applyAlignment="1">
      <alignment horizontal="left"/>
    </xf>
    <xf numFmtId="3" fontId="17" fillId="0" borderId="0" xfId="1" applyNumberFormat="1" applyFont="1" applyFill="1"/>
    <xf numFmtId="0" fontId="16" fillId="0" borderId="0" xfId="1" applyNumberFormat="1" applyFont="1" applyBorder="1" applyAlignment="1">
      <alignment horizontal="center"/>
    </xf>
    <xf numFmtId="0" fontId="16" fillId="0" borderId="0" xfId="1" applyNumberFormat="1" applyFont="1" applyBorder="1"/>
    <xf numFmtId="3" fontId="16" fillId="0" borderId="0" xfId="1" applyNumberFormat="1" applyFont="1" applyFill="1" applyBorder="1"/>
    <xf numFmtId="0" fontId="17" fillId="0" borderId="0" xfId="1" applyNumberFormat="1" applyFont="1" applyBorder="1"/>
    <xf numFmtId="3" fontId="17" fillId="0" borderId="0" xfId="1" applyNumberFormat="1" applyFont="1" applyFill="1" applyBorder="1"/>
    <xf numFmtId="3" fontId="17" fillId="0" borderId="0" xfId="1" applyNumberFormat="1" applyFont="1" applyBorder="1" applyAlignment="1">
      <alignment wrapText="1"/>
    </xf>
    <xf numFmtId="0" fontId="17" fillId="0" borderId="0" xfId="1" quotePrefix="1" applyNumberFormat="1" applyFont="1" applyBorder="1" applyAlignment="1">
      <alignment horizontal="left"/>
    </xf>
    <xf numFmtId="3" fontId="17" fillId="0" borderId="0" xfId="1" quotePrefix="1" applyNumberFormat="1" applyFont="1" applyBorder="1" applyAlignment="1">
      <alignment horizontal="left"/>
    </xf>
    <xf numFmtId="0" fontId="17" fillId="0" borderId="0" xfId="1" applyNumberFormat="1" applyFont="1" applyBorder="1" applyAlignment="1">
      <alignment horizontal="center"/>
    </xf>
    <xf numFmtId="0" fontId="17" fillId="0" borderId="0" xfId="1" applyNumberFormat="1" applyFont="1" applyFill="1" applyBorder="1" applyAlignment="1">
      <alignment horizontal="center"/>
    </xf>
    <xf numFmtId="0" fontId="17" fillId="0" borderId="0" xfId="1" quotePrefix="1" applyNumberFormat="1" applyFont="1" applyBorder="1" applyAlignment="1">
      <alignment horizontal="center" vertical="justify" wrapText="1"/>
    </xf>
    <xf numFmtId="0" fontId="17" fillId="0" borderId="0" xfId="1" applyNumberFormat="1" applyFont="1" applyBorder="1" applyAlignment="1">
      <alignment horizontal="center" wrapText="1"/>
    </xf>
    <xf numFmtId="3" fontId="17" fillId="0" borderId="0" xfId="1" quotePrefix="1" applyNumberFormat="1" applyFont="1" applyFill="1" applyBorder="1" applyAlignment="1">
      <alignment horizontal="center" wrapText="1"/>
    </xf>
    <xf numFmtId="3" fontId="17" fillId="0" borderId="0" xfId="1" applyNumberFormat="1" applyFont="1" applyBorder="1" applyAlignment="1">
      <alignment horizontal="center" wrapText="1"/>
    </xf>
    <xf numFmtId="0" fontId="16" fillId="0" borderId="0" xfId="1" quotePrefix="1" applyNumberFormat="1" applyFont="1" applyBorder="1" applyAlignment="1">
      <alignment horizontal="center"/>
    </xf>
    <xf numFmtId="0" fontId="16" fillId="0" borderId="0" xfId="1" applyNumberFormat="1" applyFont="1" applyBorder="1" applyAlignment="1">
      <alignment horizontal="left"/>
    </xf>
    <xf numFmtId="0" fontId="16" fillId="0" borderId="0" xfId="1" quotePrefix="1" applyNumberFormat="1" applyFont="1" applyBorder="1" applyAlignment="1">
      <alignment horizontal="left"/>
    </xf>
    <xf numFmtId="0" fontId="16" fillId="0" borderId="0" xfId="1" applyNumberFormat="1" applyFont="1"/>
    <xf numFmtId="0" fontId="19" fillId="0" borderId="0" xfId="0" applyFont="1"/>
    <xf numFmtId="2" fontId="20" fillId="0" borderId="0" xfId="1" applyNumberFormat="1" applyFont="1" applyBorder="1" applyAlignment="1">
      <alignment wrapText="1"/>
    </xf>
    <xf numFmtId="3" fontId="20" fillId="0" borderId="0" xfId="1" applyNumberFormat="1" applyFont="1" applyBorder="1" applyAlignment="1">
      <alignment vertical="center" wrapText="1"/>
    </xf>
    <xf numFmtId="3" fontId="20" fillId="0" borderId="0" xfId="1" applyNumberFormat="1" applyFont="1" applyBorder="1" applyAlignment="1">
      <alignment vertical="center"/>
    </xf>
    <xf numFmtId="0" fontId="21" fillId="7" borderId="0" xfId="1" applyFont="1" applyFill="1" applyAlignment="1">
      <alignment vertical="center" wrapText="1"/>
    </xf>
    <xf numFmtId="0" fontId="22" fillId="7" borderId="0" xfId="1" applyFont="1" applyFill="1" applyAlignment="1">
      <alignment horizontal="center" wrapText="1"/>
    </xf>
    <xf numFmtId="3" fontId="23" fillId="7" borderId="0" xfId="1" applyNumberFormat="1" applyFont="1" applyFill="1"/>
    <xf numFmtId="0" fontId="22" fillId="0" borderId="0" xfId="1" applyFont="1" applyFill="1" applyAlignment="1">
      <alignment horizontal="center" wrapText="1"/>
    </xf>
    <xf numFmtId="3" fontId="23" fillId="3" borderId="0" xfId="1" applyNumberFormat="1" applyFont="1" applyFill="1"/>
    <xf numFmtId="0" fontId="24" fillId="3" borderId="0" xfId="0" applyFont="1" applyFill="1"/>
    <xf numFmtId="0" fontId="24" fillId="0" borderId="0" xfId="0" applyFont="1"/>
    <xf numFmtId="3" fontId="25" fillId="0" borderId="0" xfId="1" applyNumberFormat="1" applyFont="1"/>
    <xf numFmtId="1" fontId="14" fillId="4" borderId="3" xfId="1" applyNumberFormat="1" applyFont="1" applyFill="1" applyBorder="1" applyAlignment="1">
      <alignment horizontal="right"/>
    </xf>
    <xf numFmtId="3" fontId="17" fillId="0" borderId="0" xfId="1" applyNumberFormat="1" applyFont="1" applyFill="1" applyAlignment="1">
      <alignment horizontal="left"/>
    </xf>
    <xf numFmtId="0" fontId="26" fillId="0" borderId="0" xfId="0" applyFont="1"/>
    <xf numFmtId="0" fontId="28" fillId="0" borderId="0" xfId="1" applyNumberFormat="1" applyFont="1" applyBorder="1"/>
    <xf numFmtId="3" fontId="28" fillId="0" borderId="0" xfId="1" applyNumberFormat="1" applyFont="1" applyFill="1" applyBorder="1"/>
    <xf numFmtId="3" fontId="30" fillId="0" borderId="3" xfId="1" applyNumberFormat="1" applyFont="1" applyBorder="1" applyAlignment="1">
      <alignment horizontal="left"/>
    </xf>
    <xf numFmtId="3" fontId="30" fillId="0" borderId="3" xfId="1" applyNumberFormat="1" applyFont="1" applyFill="1" applyBorder="1" applyAlignment="1">
      <alignment horizontal="left"/>
    </xf>
    <xf numFmtId="1" fontId="31" fillId="0" borderId="3" xfId="1" applyNumberFormat="1" applyFont="1" applyBorder="1" applyAlignment="1">
      <alignment horizontal="left" wrapText="1"/>
    </xf>
    <xf numFmtId="1" fontId="31" fillId="0" borderId="3" xfId="1" applyNumberFormat="1" applyFont="1" applyBorder="1" applyAlignment="1">
      <alignment horizontal="left"/>
    </xf>
    <xf numFmtId="1" fontId="31" fillId="0" borderId="3" xfId="1" applyNumberFormat="1" applyFont="1" applyFill="1" applyBorder="1" applyAlignment="1">
      <alignment horizontal="left" wrapText="1"/>
    </xf>
    <xf numFmtId="3" fontId="32" fillId="4" borderId="3" xfId="1" applyNumberFormat="1" applyFont="1" applyFill="1" applyBorder="1" applyAlignment="1">
      <alignment horizontal="left"/>
    </xf>
    <xf numFmtId="3" fontId="32" fillId="4" borderId="3" xfId="1" applyNumberFormat="1" applyFont="1" applyFill="1" applyBorder="1" applyAlignment="1">
      <alignment horizontal="center" wrapText="1"/>
    </xf>
    <xf numFmtId="1" fontId="30" fillId="0" borderId="3" xfId="1" applyNumberFormat="1" applyFont="1" applyBorder="1" applyAlignment="1">
      <alignment horizontal="right"/>
    </xf>
    <xf numFmtId="3" fontId="30" fillId="0" borderId="3" xfId="1" applyNumberFormat="1" applyFont="1" applyBorder="1" applyAlignment="1">
      <alignment horizontal="right"/>
    </xf>
    <xf numFmtId="3" fontId="30" fillId="0" borderId="3" xfId="1" applyNumberFormat="1" applyFont="1" applyFill="1" applyBorder="1" applyAlignment="1">
      <alignment horizontal="right"/>
    </xf>
    <xf numFmtId="3" fontId="32" fillId="4" borderId="3" xfId="1" applyNumberFormat="1" applyFont="1" applyFill="1" applyBorder="1" applyAlignment="1">
      <alignment horizontal="right"/>
    </xf>
    <xf numFmtId="3" fontId="27" fillId="0" borderId="3" xfId="1" applyNumberFormat="1" applyFont="1" applyFill="1" applyBorder="1" applyAlignment="1">
      <alignment horizontal="right"/>
    </xf>
    <xf numFmtId="3" fontId="29" fillId="0" borderId="3" xfId="1" applyNumberFormat="1" applyFont="1" applyFill="1" applyBorder="1" applyAlignment="1">
      <alignment horizontal="left"/>
    </xf>
    <xf numFmtId="3" fontId="33" fillId="0" borderId="0" xfId="1" applyNumberFormat="1" applyFont="1" applyFill="1" applyBorder="1"/>
    <xf numFmtId="0" fontId="34" fillId="4" borderId="0" xfId="0" applyFont="1" applyFill="1"/>
    <xf numFmtId="0" fontId="35" fillId="4" borderId="3" xfId="1" applyNumberFormat="1" applyFont="1" applyFill="1" applyBorder="1" applyAlignment="1">
      <alignment horizontal="center"/>
    </xf>
    <xf numFmtId="0" fontId="35" fillId="4" borderId="3" xfId="1" applyNumberFormat="1" applyFont="1" applyFill="1" applyBorder="1"/>
    <xf numFmtId="3" fontId="35" fillId="4" borderId="3" xfId="1" applyNumberFormat="1" applyFont="1" applyFill="1" applyBorder="1"/>
    <xf numFmtId="3" fontId="35" fillId="4" borderId="10" xfId="1" applyNumberFormat="1" applyFont="1" applyFill="1" applyBorder="1"/>
    <xf numFmtId="3" fontId="36" fillId="0" borderId="3" xfId="1" applyNumberFormat="1" applyFont="1" applyFill="1" applyBorder="1"/>
    <xf numFmtId="3" fontId="28" fillId="0" borderId="3" xfId="1" applyNumberFormat="1" applyFont="1" applyFill="1" applyBorder="1"/>
    <xf numFmtId="3" fontId="28" fillId="8" borderId="3" xfId="1" applyNumberFormat="1" applyFont="1" applyFill="1" applyBorder="1"/>
    <xf numFmtId="3" fontId="36" fillId="0" borderId="3" xfId="1" applyNumberFormat="1" applyFont="1" applyBorder="1"/>
    <xf numFmtId="3" fontId="28" fillId="0" borderId="3" xfId="1" applyNumberFormat="1" applyFont="1" applyBorder="1" applyAlignment="1">
      <alignment wrapText="1"/>
    </xf>
    <xf numFmtId="3" fontId="28" fillId="0" borderId="3" xfId="1" applyNumberFormat="1" applyFont="1" applyBorder="1"/>
    <xf numFmtId="3" fontId="28" fillId="0" borderId="3" xfId="1" applyNumberFormat="1" applyFont="1" applyFill="1" applyBorder="1" applyAlignment="1">
      <alignment wrapText="1"/>
    </xf>
    <xf numFmtId="3" fontId="15" fillId="2" borderId="4" xfId="1" applyNumberFormat="1" applyFont="1" applyFill="1" applyBorder="1" applyAlignment="1">
      <alignment horizontal="left"/>
    </xf>
    <xf numFmtId="3" fontId="15" fillId="6" borderId="4" xfId="1" applyNumberFormat="1" applyFont="1" applyFill="1" applyBorder="1" applyAlignment="1">
      <alignment horizontal="center"/>
    </xf>
    <xf numFmtId="3" fontId="30" fillId="0" borderId="0" xfId="1" applyNumberFormat="1" applyFont="1" applyBorder="1" applyAlignment="1">
      <alignment horizontal="right"/>
    </xf>
    <xf numFmtId="3" fontId="27" fillId="0" borderId="0" xfId="1" applyNumberFormat="1" applyFont="1" applyFill="1" applyBorder="1" applyAlignment="1">
      <alignment horizontal="right"/>
    </xf>
    <xf numFmtId="3" fontId="14" fillId="9" borderId="0" xfId="1" applyNumberFormat="1" applyFont="1" applyFill="1" applyBorder="1" applyAlignment="1">
      <alignment horizontal="center" wrapText="1"/>
    </xf>
    <xf numFmtId="3" fontId="32" fillId="9" borderId="0" xfId="1" applyNumberFormat="1" applyFont="1" applyFill="1" applyBorder="1" applyAlignment="1">
      <alignment horizontal="right"/>
    </xf>
    <xf numFmtId="3" fontId="29" fillId="0" borderId="4" xfId="1" applyNumberFormat="1" applyFont="1" applyFill="1" applyBorder="1" applyAlignment="1">
      <alignment horizontal="left"/>
    </xf>
    <xf numFmtId="3" fontId="27" fillId="0" borderId="4" xfId="1" applyNumberFormat="1" applyFont="1" applyFill="1" applyBorder="1" applyAlignment="1">
      <alignment horizontal="right"/>
    </xf>
    <xf numFmtId="0" fontId="38" fillId="0" borderId="3" xfId="1" applyNumberFormat="1" applyFont="1" applyBorder="1" applyAlignment="1">
      <alignment horizontal="center"/>
    </xf>
    <xf numFmtId="0" fontId="38" fillId="0" borderId="3" xfId="1" applyNumberFormat="1" applyFont="1" applyBorder="1"/>
    <xf numFmtId="3" fontId="30" fillId="9" borderId="3" xfId="1" applyNumberFormat="1" applyFont="1" applyFill="1" applyBorder="1" applyAlignment="1">
      <alignment horizontal="right"/>
    </xf>
    <xf numFmtId="3" fontId="28" fillId="9" borderId="3" xfId="1" applyNumberFormat="1" applyFont="1" applyFill="1" applyBorder="1"/>
    <xf numFmtId="3" fontId="15" fillId="2" borderId="4" xfId="1" applyNumberFormat="1" applyFont="1" applyFill="1" applyBorder="1" applyAlignment="1">
      <alignment horizontal="left"/>
    </xf>
    <xf numFmtId="3" fontId="15" fillId="6" borderId="4" xfId="1" applyNumberFormat="1" applyFont="1" applyFill="1" applyBorder="1" applyAlignment="1">
      <alignment horizontal="center"/>
    </xf>
    <xf numFmtId="3" fontId="0" fillId="0" borderId="0" xfId="0" applyNumberFormat="1" applyFill="1"/>
    <xf numFmtId="1" fontId="31" fillId="9" borderId="3" xfId="1" applyNumberFormat="1" applyFont="1" applyFill="1" applyBorder="1" applyAlignment="1">
      <alignment horizontal="left" wrapText="1"/>
    </xf>
    <xf numFmtId="3" fontId="30" fillId="9" borderId="3" xfId="1" applyNumberFormat="1" applyFont="1" applyFill="1" applyBorder="1" applyAlignment="1">
      <alignment horizontal="left"/>
    </xf>
    <xf numFmtId="1" fontId="30" fillId="10" borderId="3" xfId="1" applyNumberFormat="1" applyFont="1" applyFill="1" applyBorder="1" applyAlignment="1">
      <alignment horizontal="right"/>
    </xf>
    <xf numFmtId="3" fontId="36" fillId="9" borderId="3" xfId="1" applyNumberFormat="1" applyFont="1" applyFill="1" applyBorder="1"/>
    <xf numFmtId="3" fontId="28" fillId="9" borderId="3" xfId="1" applyNumberFormat="1" applyFont="1" applyFill="1" applyBorder="1" applyAlignment="1">
      <alignment wrapText="1"/>
    </xf>
    <xf numFmtId="0" fontId="11" fillId="9" borderId="3" xfId="1" applyNumberFormat="1" applyFont="1" applyFill="1" applyBorder="1" applyAlignment="1">
      <alignment horizontal="center"/>
    </xf>
    <xf numFmtId="0" fontId="11" fillId="9" borderId="3" xfId="1" applyNumberFormat="1" applyFont="1" applyFill="1" applyBorder="1"/>
    <xf numFmtId="0" fontId="6" fillId="0" borderId="0" xfId="1" applyNumberFormat="1" applyFont="1" applyAlignment="1">
      <alignment horizontal="left" vertical="center" wrapText="1"/>
    </xf>
    <xf numFmtId="0" fontId="21" fillId="7" borderId="0" xfId="1" applyFont="1" applyFill="1" applyAlignment="1">
      <alignment horizontal="left" vertical="center" wrapText="1"/>
    </xf>
    <xf numFmtId="3" fontId="15" fillId="2" borderId="9" xfId="1" applyNumberFormat="1" applyFont="1" applyFill="1" applyBorder="1" applyAlignment="1">
      <alignment horizontal="left"/>
    </xf>
    <xf numFmtId="3" fontId="15" fillId="2" borderId="4" xfId="1" applyNumberFormat="1" applyFont="1" applyFill="1" applyBorder="1" applyAlignment="1">
      <alignment horizontal="left"/>
    </xf>
    <xf numFmtId="0" fontId="15" fillId="0" borderId="9" xfId="1" applyNumberFormat="1" applyFont="1" applyBorder="1" applyAlignment="1">
      <alignment horizontal="center"/>
    </xf>
    <xf numFmtId="0" fontId="15" fillId="0" borderId="4" xfId="1" applyNumberFormat="1" applyFont="1" applyBorder="1" applyAlignment="1">
      <alignment horizontal="center"/>
    </xf>
    <xf numFmtId="0" fontId="15" fillId="0" borderId="5" xfId="1" applyNumberFormat="1" applyFont="1" applyBorder="1" applyAlignment="1">
      <alignment horizontal="center"/>
    </xf>
    <xf numFmtId="3" fontId="15" fillId="0" borderId="9" xfId="1" applyNumberFormat="1" applyFont="1" applyFill="1" applyBorder="1" applyAlignment="1">
      <alignment horizontal="center"/>
    </xf>
    <xf numFmtId="3" fontId="15" fillId="0" borderId="5" xfId="1" applyNumberFormat="1" applyFont="1" applyFill="1" applyBorder="1" applyAlignment="1">
      <alignment horizontal="center"/>
    </xf>
    <xf numFmtId="0" fontId="15" fillId="0" borderId="9" xfId="1" applyNumberFormat="1" applyFont="1" applyFill="1" applyBorder="1" applyAlignment="1">
      <alignment horizontal="center"/>
    </xf>
    <xf numFmtId="0" fontId="15" fillId="0" borderId="4" xfId="1" applyNumberFormat="1" applyFont="1" applyFill="1" applyBorder="1" applyAlignment="1">
      <alignment horizontal="center"/>
    </xf>
    <xf numFmtId="0" fontId="15" fillId="0" borderId="5" xfId="1" applyNumberFormat="1" applyFont="1" applyFill="1" applyBorder="1" applyAlignment="1">
      <alignment horizontal="center"/>
    </xf>
    <xf numFmtId="3" fontId="15" fillId="6" borderId="9" xfId="1" applyNumberFormat="1" applyFont="1" applyFill="1" applyBorder="1" applyAlignment="1">
      <alignment horizontal="center"/>
    </xf>
    <xf numFmtId="3" fontId="15" fillId="6" borderId="4" xfId="1" applyNumberFormat="1" applyFont="1" applyFill="1" applyBorder="1" applyAlignment="1">
      <alignment horizontal="center"/>
    </xf>
    <xf numFmtId="0" fontId="11" fillId="0" borderId="9" xfId="1" applyNumberFormat="1" applyFont="1" applyFill="1" applyBorder="1" applyAlignment="1">
      <alignment horizontal="center"/>
    </xf>
    <xf numFmtId="0" fontId="11" fillId="0" borderId="4" xfId="1" applyNumberFormat="1" applyFont="1" applyFill="1" applyBorder="1" applyAlignment="1">
      <alignment horizontal="center"/>
    </xf>
    <xf numFmtId="0" fontId="11" fillId="0" borderId="5" xfId="1" applyNumberFormat="1" applyFont="1" applyFill="1" applyBorder="1" applyAlignment="1">
      <alignment horizontal="center"/>
    </xf>
    <xf numFmtId="2" fontId="37" fillId="0" borderId="0" xfId="1" applyNumberFormat="1" applyFont="1" applyBorder="1" applyAlignment="1">
      <alignment horizontal="center" wrapText="1"/>
    </xf>
    <xf numFmtId="3" fontId="37" fillId="0" borderId="0" xfId="1" applyNumberFormat="1" applyFont="1" applyBorder="1" applyAlignment="1">
      <alignment horizontal="center" vertical="center"/>
    </xf>
  </cellXfs>
  <cellStyles count="2">
    <cellStyle name="Normalno" xfId="0" builtinId="0"/>
    <cellStyle name="Obično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4"/>
  <sheetViews>
    <sheetView tabSelected="1" showWhiteSpace="0" topLeftCell="A109" zoomScale="136" zoomScaleNormal="136" zoomScaleSheetLayoutView="120" zoomScalePageLayoutView="120" workbookViewId="0">
      <selection activeCell="T32" sqref="T32"/>
    </sheetView>
  </sheetViews>
  <sheetFormatPr defaultRowHeight="12.75" x14ac:dyDescent="0.2"/>
  <cols>
    <col min="1" max="1" width="5.7109375" style="84" customWidth="1"/>
    <col min="2" max="2" width="15.7109375" style="84" customWidth="1"/>
    <col min="3" max="3" width="10.85546875" style="84" customWidth="1"/>
    <col min="4" max="4" width="8.5703125" style="84" customWidth="1"/>
    <col min="5" max="5" width="8.85546875" style="84" customWidth="1"/>
    <col min="6" max="6" width="7.28515625" style="84" customWidth="1"/>
    <col min="7" max="7" width="10.140625" style="84" customWidth="1"/>
    <col min="8" max="8" width="7.7109375" style="84" customWidth="1"/>
    <col min="9" max="9" width="8.85546875" style="84" customWidth="1"/>
    <col min="10" max="10" width="8.7109375" style="84" customWidth="1"/>
    <col min="11" max="12" width="7.7109375" style="84" customWidth="1"/>
    <col min="13" max="14" width="8.42578125" style="84" customWidth="1"/>
    <col min="15" max="15" width="10.85546875" style="84" customWidth="1"/>
    <col min="16" max="16" width="9.85546875" style="84" customWidth="1"/>
    <col min="17" max="17" width="9.140625" style="6" hidden="1" customWidth="1"/>
  </cols>
  <sheetData>
    <row r="1" spans="1:25" s="94" customFormat="1" ht="15" x14ac:dyDescent="0.25">
      <c r="A1" s="149" t="s">
        <v>99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95"/>
      <c r="S1" s="95"/>
      <c r="T1" s="95"/>
      <c r="U1" s="95"/>
      <c r="V1" s="95"/>
      <c r="W1" s="95"/>
      <c r="X1" s="95"/>
      <c r="Y1" s="95"/>
    </row>
    <row r="2" spans="1:25" ht="11.25" hidden="1" customHeight="1" x14ac:dyDescent="0.2">
      <c r="A2" s="22"/>
      <c r="B2" s="22"/>
      <c r="C2" s="2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1"/>
      <c r="R2" s="1"/>
      <c r="S2" s="1"/>
      <c r="T2" s="1"/>
      <c r="U2" s="1"/>
      <c r="V2" s="1"/>
      <c r="W2" s="1"/>
      <c r="X2" s="1"/>
      <c r="Y2" s="1"/>
    </row>
    <row r="3" spans="1:25" s="93" customFormat="1" ht="18" customHeight="1" x14ac:dyDescent="0.25">
      <c r="A3" s="150" t="s">
        <v>55</v>
      </c>
      <c r="B3" s="150"/>
      <c r="C3" s="150"/>
      <c r="D3" s="150"/>
      <c r="E3" s="150"/>
      <c r="F3" s="150"/>
      <c r="G3" s="150"/>
      <c r="H3" s="150"/>
      <c r="I3" s="150"/>
      <c r="J3" s="150"/>
      <c r="K3" s="88"/>
      <c r="L3" s="88"/>
      <c r="M3" s="88"/>
      <c r="N3" s="88"/>
      <c r="O3" s="89"/>
      <c r="P3" s="90"/>
      <c r="Q3" s="91"/>
      <c r="R3" s="92"/>
      <c r="S3" s="92"/>
      <c r="T3" s="92"/>
      <c r="U3" s="92"/>
      <c r="V3" s="92"/>
      <c r="W3" s="92"/>
      <c r="X3" s="92"/>
      <c r="Y3" s="92"/>
    </row>
    <row r="4" spans="1:25" ht="11.25" customHeight="1" x14ac:dyDescent="0.2">
      <c r="A4" s="22"/>
      <c r="B4" s="22"/>
      <c r="C4" s="22"/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"/>
      <c r="R4" s="1"/>
      <c r="S4" s="1"/>
      <c r="T4" s="1"/>
      <c r="U4" s="1"/>
      <c r="V4" s="1"/>
      <c r="W4" s="1"/>
      <c r="X4" s="1"/>
      <c r="Y4" s="1"/>
    </row>
    <row r="5" spans="1:25" ht="18" customHeight="1" x14ac:dyDescent="0.2">
      <c r="A5" s="25" t="s">
        <v>44</v>
      </c>
      <c r="B5" s="24" t="s">
        <v>43</v>
      </c>
      <c r="C5" s="25" t="s">
        <v>100</v>
      </c>
      <c r="D5" s="25" t="s">
        <v>90</v>
      </c>
      <c r="E5" s="25" t="s">
        <v>101</v>
      </c>
      <c r="F5" s="131"/>
      <c r="G5" s="21"/>
      <c r="H5" s="107" t="s">
        <v>47</v>
      </c>
      <c r="I5" s="21"/>
      <c r="J5" s="21"/>
      <c r="K5" s="21"/>
      <c r="L5" s="21"/>
      <c r="M5" s="21"/>
      <c r="N5" s="21"/>
      <c r="O5" s="26"/>
      <c r="P5" s="21"/>
      <c r="Q5" s="2"/>
    </row>
    <row r="6" spans="1:25" ht="13.5" customHeight="1" x14ac:dyDescent="0.2">
      <c r="A6" s="142">
        <v>67111</v>
      </c>
      <c r="B6" s="143" t="s">
        <v>81</v>
      </c>
      <c r="C6" s="137">
        <f>SUM(D36+D97+D108)</f>
        <v>227576</v>
      </c>
      <c r="D6" s="137">
        <f>SUM(C6)</f>
        <v>227576</v>
      </c>
      <c r="E6" s="137">
        <f>SUM(C6)</f>
        <v>227576</v>
      </c>
      <c r="F6" s="129"/>
      <c r="G6" s="21"/>
      <c r="H6" s="144">
        <v>61</v>
      </c>
      <c r="I6" s="21"/>
      <c r="J6" s="21"/>
      <c r="K6" s="21"/>
      <c r="L6" s="21"/>
      <c r="M6" s="21"/>
      <c r="N6" s="21"/>
      <c r="O6" s="26"/>
      <c r="P6" s="21"/>
      <c r="Q6" s="2"/>
    </row>
    <row r="7" spans="1:25" ht="13.5" customHeight="1" x14ac:dyDescent="0.2">
      <c r="A7" s="142">
        <v>67121</v>
      </c>
      <c r="B7" s="143" t="s">
        <v>80</v>
      </c>
      <c r="C7" s="137">
        <f>SUM(D118)</f>
        <v>45000</v>
      </c>
      <c r="D7" s="137">
        <f>SUM(C7)</f>
        <v>45000</v>
      </c>
      <c r="E7" s="137">
        <f>SUM(C7)</f>
        <v>45000</v>
      </c>
      <c r="F7" s="129"/>
      <c r="G7" s="21"/>
      <c r="H7" s="144"/>
      <c r="I7" s="21"/>
      <c r="J7" s="21"/>
      <c r="K7" s="21"/>
      <c r="L7" s="21"/>
      <c r="M7" s="21"/>
      <c r="N7" s="21"/>
      <c r="O7" s="26"/>
      <c r="P7" s="21"/>
      <c r="Q7" s="2"/>
    </row>
    <row r="8" spans="1:25" ht="13.5" customHeight="1" x14ac:dyDescent="0.2">
      <c r="A8" s="103">
        <v>671</v>
      </c>
      <c r="B8" s="101" t="s">
        <v>78</v>
      </c>
      <c r="C8" s="109">
        <f>SUM(D56)</f>
        <v>336791</v>
      </c>
      <c r="D8" s="109">
        <f>SUM(C8)</f>
        <v>336791</v>
      </c>
      <c r="E8" s="109">
        <f>SUM(C8)</f>
        <v>336791</v>
      </c>
      <c r="F8" s="129"/>
      <c r="G8" s="21"/>
      <c r="H8" s="144">
        <v>63511</v>
      </c>
      <c r="I8" s="21"/>
      <c r="J8" s="21"/>
      <c r="K8" s="21"/>
      <c r="L8" s="21"/>
      <c r="M8" s="21"/>
      <c r="N8" s="21"/>
      <c r="O8" s="26"/>
      <c r="P8" s="21"/>
      <c r="Q8" s="2"/>
    </row>
    <row r="9" spans="1:25" ht="13.5" customHeight="1" x14ac:dyDescent="0.2">
      <c r="A9" s="103">
        <v>671</v>
      </c>
      <c r="B9" s="101" t="s">
        <v>79</v>
      </c>
      <c r="C9" s="110">
        <f>SUM(D66)</f>
        <v>118110</v>
      </c>
      <c r="D9" s="109">
        <f>SUM(C9)</f>
        <v>118110</v>
      </c>
      <c r="E9" s="109">
        <f>SUM(C9)</f>
        <v>118110</v>
      </c>
      <c r="F9" s="129"/>
      <c r="G9" s="21"/>
      <c r="H9" s="144">
        <v>63521</v>
      </c>
      <c r="I9" s="21"/>
      <c r="J9" s="21"/>
      <c r="K9" s="21"/>
      <c r="L9" s="21"/>
      <c r="M9" s="21"/>
      <c r="N9" s="21"/>
      <c r="O9" s="26"/>
      <c r="P9" s="21"/>
      <c r="Q9" s="2"/>
    </row>
    <row r="10" spans="1:25" ht="13.5" customHeight="1" x14ac:dyDescent="0.2">
      <c r="A10" s="103">
        <v>65254</v>
      </c>
      <c r="B10" s="101" t="s">
        <v>71</v>
      </c>
      <c r="C10" s="110">
        <f>SUM(E108)</f>
        <v>47100</v>
      </c>
      <c r="D10" s="110">
        <f>SUM(C10)</f>
        <v>47100</v>
      </c>
      <c r="E10" s="110">
        <f>SUM(D10)</f>
        <v>47100</v>
      </c>
      <c r="F10" s="129"/>
      <c r="G10" s="21"/>
      <c r="H10" s="144">
        <v>65264</v>
      </c>
      <c r="I10" s="21"/>
      <c r="J10" s="21"/>
      <c r="K10" s="21"/>
      <c r="L10" s="21"/>
      <c r="M10" s="21"/>
      <c r="N10" s="21"/>
      <c r="O10" s="26"/>
      <c r="P10" s="21"/>
      <c r="Q10" s="2"/>
    </row>
    <row r="11" spans="1:25" ht="13.5" customHeight="1" x14ac:dyDescent="0.2">
      <c r="A11" s="103">
        <v>65264</v>
      </c>
      <c r="B11" s="101" t="s">
        <v>70</v>
      </c>
      <c r="C11" s="110">
        <f>SUM(E120-E108)</f>
        <v>846000</v>
      </c>
      <c r="D11" s="109">
        <f t="shared" ref="D11:E22" si="0">SUM(C11)</f>
        <v>846000</v>
      </c>
      <c r="E11" s="109">
        <f t="shared" si="0"/>
        <v>846000</v>
      </c>
      <c r="F11" s="129"/>
      <c r="G11" s="21"/>
      <c r="H11" s="144">
        <v>65264</v>
      </c>
      <c r="I11" s="21"/>
      <c r="J11" s="21"/>
      <c r="K11" s="21"/>
      <c r="L11" s="21"/>
      <c r="M11" s="21"/>
      <c r="N11" s="21"/>
      <c r="O11" s="26"/>
      <c r="P11" s="21"/>
      <c r="Q11" s="2"/>
    </row>
    <row r="12" spans="1:25" ht="13.5" customHeight="1" x14ac:dyDescent="0.2">
      <c r="A12" s="103">
        <v>66151</v>
      </c>
      <c r="B12" s="102" t="s">
        <v>45</v>
      </c>
      <c r="C12" s="110">
        <f>SUM(F120)</f>
        <v>2000</v>
      </c>
      <c r="D12" s="109">
        <f t="shared" si="0"/>
        <v>2000</v>
      </c>
      <c r="E12" s="109">
        <f t="shared" ref="E12:E22" si="1">SUM(C12)</f>
        <v>2000</v>
      </c>
      <c r="F12" s="129"/>
      <c r="G12" s="51"/>
      <c r="H12" s="144">
        <v>66151</v>
      </c>
      <c r="I12" s="21"/>
      <c r="J12" s="21"/>
      <c r="K12" s="21"/>
      <c r="L12" s="21"/>
      <c r="M12" s="21"/>
      <c r="N12" s="21"/>
      <c r="O12" s="26"/>
      <c r="P12" s="21"/>
      <c r="Q12" s="2"/>
    </row>
    <row r="13" spans="1:25" ht="13.5" customHeight="1" x14ac:dyDescent="0.2">
      <c r="A13" s="104">
        <v>63611</v>
      </c>
      <c r="B13" s="102" t="s">
        <v>83</v>
      </c>
      <c r="C13" s="110">
        <f>SUM(G120)</f>
        <v>4334257</v>
      </c>
      <c r="D13" s="109">
        <f t="shared" si="0"/>
        <v>4334257</v>
      </c>
      <c r="E13" s="109">
        <f t="shared" si="1"/>
        <v>4334257</v>
      </c>
      <c r="F13" s="129"/>
      <c r="G13" s="21"/>
      <c r="H13" s="144">
        <v>63611</v>
      </c>
      <c r="I13" s="21"/>
      <c r="J13" s="21"/>
      <c r="K13" s="21"/>
      <c r="L13" s="21"/>
      <c r="M13" s="21"/>
      <c r="N13" s="21"/>
      <c r="O13" s="26"/>
      <c r="P13" s="21"/>
      <c r="Q13" s="2"/>
    </row>
    <row r="14" spans="1:25" ht="13.5" customHeight="1" x14ac:dyDescent="0.2">
      <c r="A14" s="104">
        <v>63611</v>
      </c>
      <c r="B14" s="102" t="s">
        <v>82</v>
      </c>
      <c r="C14" s="110">
        <f>SUM(M120)</f>
        <v>3638</v>
      </c>
      <c r="D14" s="110">
        <f>SUM(M120)</f>
        <v>3638</v>
      </c>
      <c r="E14" s="137">
        <f>SUM(M120)</f>
        <v>3638</v>
      </c>
      <c r="F14" s="129"/>
      <c r="G14" s="21"/>
      <c r="H14" s="144">
        <v>63611</v>
      </c>
      <c r="I14" s="21"/>
      <c r="J14" s="21"/>
      <c r="K14" s="21"/>
      <c r="L14" s="21"/>
      <c r="M14" s="21"/>
      <c r="N14" s="21"/>
      <c r="O14" s="26"/>
      <c r="P14" s="21"/>
      <c r="Q14" s="2"/>
    </row>
    <row r="15" spans="1:25" ht="13.5" customHeight="1" x14ac:dyDescent="0.2">
      <c r="A15" s="103">
        <v>63611</v>
      </c>
      <c r="B15" s="102" t="s">
        <v>84</v>
      </c>
      <c r="C15" s="110">
        <f>SUM(H120)</f>
        <v>20000</v>
      </c>
      <c r="D15" s="109">
        <f t="shared" si="0"/>
        <v>20000</v>
      </c>
      <c r="E15" s="109">
        <f t="shared" si="1"/>
        <v>20000</v>
      </c>
      <c r="F15" s="129"/>
      <c r="G15" s="21"/>
      <c r="H15" s="144">
        <v>63611</v>
      </c>
      <c r="I15" s="21"/>
      <c r="J15" s="21"/>
      <c r="K15" s="21"/>
      <c r="L15" s="21"/>
      <c r="M15" s="21"/>
      <c r="N15" s="21"/>
      <c r="O15" s="26"/>
      <c r="P15" s="21"/>
      <c r="Q15" s="2"/>
    </row>
    <row r="16" spans="1:25" ht="13.5" customHeight="1" x14ac:dyDescent="0.2">
      <c r="A16" s="103">
        <v>63611</v>
      </c>
      <c r="B16" s="102" t="s">
        <v>85</v>
      </c>
      <c r="C16" s="110">
        <f>SUM(I120)-64462</f>
        <v>72318</v>
      </c>
      <c r="D16" s="109">
        <f t="shared" si="0"/>
        <v>72318</v>
      </c>
      <c r="E16" s="109">
        <f t="shared" si="1"/>
        <v>72318</v>
      </c>
      <c r="F16" s="129"/>
      <c r="G16" s="21"/>
      <c r="H16" s="144">
        <v>63611</v>
      </c>
      <c r="I16" s="21"/>
      <c r="J16" s="21"/>
      <c r="K16" s="21"/>
      <c r="L16" s="21"/>
      <c r="M16" s="21"/>
      <c r="N16" s="21"/>
      <c r="O16" s="26"/>
      <c r="P16" s="21"/>
      <c r="Q16" s="2"/>
    </row>
    <row r="17" spans="1:21" ht="13.5" customHeight="1" x14ac:dyDescent="0.2">
      <c r="A17" s="103">
        <v>63621</v>
      </c>
      <c r="B17" s="102" t="s">
        <v>87</v>
      </c>
      <c r="C17" s="110">
        <f>SUM(I118)</f>
        <v>64462</v>
      </c>
      <c r="D17" s="109">
        <f t="shared" si="0"/>
        <v>64462</v>
      </c>
      <c r="E17" s="109">
        <f t="shared" si="1"/>
        <v>64462</v>
      </c>
      <c r="F17" s="129"/>
      <c r="G17" s="21"/>
      <c r="H17" s="144">
        <v>63621</v>
      </c>
      <c r="I17" s="21"/>
      <c r="J17" s="21"/>
      <c r="K17" s="21"/>
      <c r="L17" s="21"/>
      <c r="M17" s="21"/>
      <c r="N17" s="21"/>
      <c r="O17" s="26"/>
      <c r="P17" s="21"/>
      <c r="Q17" s="2"/>
    </row>
    <row r="18" spans="1:21" ht="15" customHeight="1" x14ac:dyDescent="0.2">
      <c r="A18" s="105">
        <v>63611</v>
      </c>
      <c r="B18" s="102" t="s">
        <v>86</v>
      </c>
      <c r="C18" s="110">
        <f>SUM(J120)-27038</f>
        <v>30332</v>
      </c>
      <c r="D18" s="109">
        <f t="shared" si="0"/>
        <v>30332</v>
      </c>
      <c r="E18" s="109">
        <f t="shared" si="1"/>
        <v>30332</v>
      </c>
      <c r="F18" s="129"/>
      <c r="G18" s="21"/>
      <c r="H18" s="144">
        <v>63611</v>
      </c>
      <c r="I18" s="21"/>
      <c r="J18" s="21"/>
      <c r="K18" s="21"/>
      <c r="L18" s="21"/>
      <c r="M18" s="21"/>
      <c r="N18" s="21"/>
      <c r="O18" s="26"/>
      <c r="P18" s="21"/>
      <c r="Q18" s="2"/>
    </row>
    <row r="19" spans="1:21" ht="15" customHeight="1" x14ac:dyDescent="0.2">
      <c r="A19" s="103">
        <v>63621</v>
      </c>
      <c r="B19" s="102" t="s">
        <v>88</v>
      </c>
      <c r="C19" s="110">
        <f>SUM(J118)</f>
        <v>27038</v>
      </c>
      <c r="D19" s="109">
        <f t="shared" si="0"/>
        <v>27038</v>
      </c>
      <c r="E19" s="109">
        <f t="shared" si="1"/>
        <v>27038</v>
      </c>
      <c r="F19" s="129"/>
      <c r="G19" s="21"/>
      <c r="H19" s="144">
        <v>63621</v>
      </c>
      <c r="I19" s="21"/>
      <c r="J19" s="21"/>
      <c r="K19" s="21"/>
      <c r="L19" s="21"/>
      <c r="M19" s="21"/>
      <c r="N19" s="21"/>
      <c r="O19" s="26"/>
      <c r="P19" s="21"/>
      <c r="Q19" s="2"/>
    </row>
    <row r="20" spans="1:21" ht="15" customHeight="1" x14ac:dyDescent="0.2">
      <c r="A20" s="105">
        <v>65264</v>
      </c>
      <c r="B20" s="102" t="s">
        <v>72</v>
      </c>
      <c r="C20" s="110">
        <f>SUM(L120)</f>
        <v>20000</v>
      </c>
      <c r="D20" s="110">
        <f>SUM(L120)</f>
        <v>20000</v>
      </c>
      <c r="E20" s="110">
        <f>SUM(L120)</f>
        <v>20000</v>
      </c>
      <c r="F20" s="129"/>
      <c r="G20" s="21"/>
      <c r="H20" s="144">
        <v>65264</v>
      </c>
      <c r="I20" s="21"/>
      <c r="J20" s="21"/>
      <c r="K20" s="21"/>
      <c r="L20" s="21"/>
      <c r="M20" s="21"/>
      <c r="N20" s="21"/>
      <c r="O20" s="26"/>
      <c r="P20" s="21"/>
      <c r="Q20" s="2"/>
    </row>
    <row r="21" spans="1:21" ht="15" customHeight="1" x14ac:dyDescent="0.2">
      <c r="A21" s="103">
        <v>66313</v>
      </c>
      <c r="B21" s="102" t="s">
        <v>46</v>
      </c>
      <c r="C21" s="110">
        <f>SUM(K120)</f>
        <v>6500</v>
      </c>
      <c r="D21" s="109">
        <f t="shared" si="0"/>
        <v>6500</v>
      </c>
      <c r="E21" s="109">
        <f t="shared" si="1"/>
        <v>6500</v>
      </c>
      <c r="F21" s="129"/>
      <c r="G21" s="21"/>
      <c r="H21" s="144">
        <v>66313</v>
      </c>
      <c r="I21" s="21"/>
      <c r="J21" s="21"/>
      <c r="K21" s="21"/>
      <c r="L21" s="21"/>
      <c r="M21" s="21"/>
      <c r="N21" s="21"/>
      <c r="O21" s="26"/>
      <c r="P21" s="21"/>
      <c r="Q21" s="2"/>
    </row>
    <row r="22" spans="1:21" ht="15" customHeight="1" x14ac:dyDescent="0.2">
      <c r="A22" s="103">
        <v>722</v>
      </c>
      <c r="B22" s="102" t="s">
        <v>95</v>
      </c>
      <c r="C22" s="110">
        <f>SUM(N120)</f>
        <v>1000</v>
      </c>
      <c r="D22" s="109">
        <f t="shared" si="0"/>
        <v>1000</v>
      </c>
      <c r="E22" s="109">
        <f t="shared" si="1"/>
        <v>1000</v>
      </c>
      <c r="F22" s="129"/>
      <c r="G22" s="21"/>
      <c r="H22" s="108"/>
      <c r="I22" s="21"/>
      <c r="J22" s="21"/>
      <c r="K22" s="21"/>
      <c r="L22" s="21"/>
      <c r="M22" s="21"/>
      <c r="N22" s="21"/>
      <c r="O22" s="26"/>
      <c r="P22" s="21"/>
      <c r="Q22" s="2"/>
    </row>
    <row r="23" spans="1:21" ht="13.5" customHeight="1" x14ac:dyDescent="0.2">
      <c r="A23" s="106" t="s">
        <v>5</v>
      </c>
      <c r="B23" s="27"/>
      <c r="C23" s="111">
        <f>SUM(C6:C22)</f>
        <v>6202122</v>
      </c>
      <c r="D23" s="111">
        <f>SUM(D6:D22)</f>
        <v>6202122</v>
      </c>
      <c r="E23" s="111">
        <f>SUM(E6:E22)</f>
        <v>6202122</v>
      </c>
      <c r="F23" s="132"/>
      <c r="G23" s="21"/>
      <c r="H23" s="96"/>
      <c r="I23" s="21"/>
      <c r="J23" s="21"/>
      <c r="K23" s="21"/>
      <c r="L23" s="21"/>
      <c r="M23" s="21"/>
      <c r="N23" s="21"/>
      <c r="O23" s="26"/>
      <c r="P23" s="21"/>
      <c r="Q23" s="2"/>
    </row>
    <row r="24" spans="1:21" s="98" customFormat="1" ht="12" customHeight="1" x14ac:dyDescent="0.2">
      <c r="A24" s="97"/>
      <c r="B24" s="113" t="s">
        <v>48</v>
      </c>
      <c r="C24" s="112">
        <f>SUM(C23-C13)</f>
        <v>1867865</v>
      </c>
      <c r="D24" s="112">
        <f>SUM(D23-D13)</f>
        <v>1867865</v>
      </c>
      <c r="E24" s="112">
        <f>SUM(E23-E13)</f>
        <v>1867865</v>
      </c>
      <c r="F24" s="13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10"/>
    </row>
    <row r="25" spans="1:21" s="98" customFormat="1" ht="12" customHeight="1" x14ac:dyDescent="0.2">
      <c r="A25" s="97"/>
      <c r="B25" s="133"/>
      <c r="C25" s="134"/>
      <c r="D25" s="134"/>
      <c r="E25" s="134"/>
      <c r="F25" s="13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10"/>
    </row>
    <row r="26" spans="1:21" s="3" customFormat="1" x14ac:dyDescent="0.2">
      <c r="A26" s="151" t="s">
        <v>98</v>
      </c>
      <c r="B26" s="152"/>
      <c r="C26" s="152"/>
      <c r="D26" s="152"/>
      <c r="E26" s="152"/>
      <c r="F26" s="152"/>
      <c r="G26" s="152"/>
      <c r="H26" s="152"/>
      <c r="I26" s="152"/>
      <c r="J26" s="152"/>
      <c r="K26" s="28"/>
      <c r="L26" s="127"/>
      <c r="M26" s="127"/>
      <c r="N26" s="139"/>
      <c r="O26" s="29"/>
      <c r="P26" s="30"/>
      <c r="Q26" s="18"/>
    </row>
    <row r="27" spans="1:21" ht="42" x14ac:dyDescent="0.2">
      <c r="A27" s="31" t="s">
        <v>6</v>
      </c>
      <c r="B27" s="32" t="s">
        <v>7</v>
      </c>
      <c r="C27" s="33" t="s">
        <v>100</v>
      </c>
      <c r="D27" s="33" t="s">
        <v>8</v>
      </c>
      <c r="E27" s="33" t="s">
        <v>9</v>
      </c>
      <c r="F27" s="33" t="s">
        <v>54</v>
      </c>
      <c r="G27" s="33" t="s">
        <v>0</v>
      </c>
      <c r="H27" s="33" t="s">
        <v>1</v>
      </c>
      <c r="I27" s="33" t="s">
        <v>2</v>
      </c>
      <c r="J27" s="33" t="s">
        <v>3</v>
      </c>
      <c r="K27" s="33" t="s">
        <v>4</v>
      </c>
      <c r="L27" s="33" t="s">
        <v>52</v>
      </c>
      <c r="M27" s="33" t="s">
        <v>53</v>
      </c>
      <c r="N27" s="33" t="s">
        <v>94</v>
      </c>
      <c r="O27" s="33" t="s">
        <v>90</v>
      </c>
      <c r="P27" s="34" t="s">
        <v>101</v>
      </c>
      <c r="Q27" s="19"/>
    </row>
    <row r="28" spans="1:21" x14ac:dyDescent="0.2">
      <c r="A28" s="153"/>
      <c r="B28" s="154"/>
      <c r="C28" s="155"/>
      <c r="D28" s="161" t="s">
        <v>10</v>
      </c>
      <c r="E28" s="162"/>
      <c r="F28" s="162"/>
      <c r="G28" s="162"/>
      <c r="H28" s="162"/>
      <c r="I28" s="162"/>
      <c r="J28" s="162"/>
      <c r="K28" s="35"/>
      <c r="L28" s="128"/>
      <c r="M28" s="128"/>
      <c r="N28" s="140"/>
      <c r="O28" s="156"/>
      <c r="P28" s="157"/>
      <c r="Q28" s="4"/>
    </row>
    <row r="29" spans="1:21" s="6" customFormat="1" x14ac:dyDescent="0.2">
      <c r="A29" s="36">
        <v>31</v>
      </c>
      <c r="B29" s="37" t="s">
        <v>11</v>
      </c>
      <c r="C29" s="120">
        <f>SUM(D29:N29)</f>
        <v>4145185</v>
      </c>
      <c r="D29" s="120">
        <f t="shared" ref="D29:N29" si="2">SUM(D30:D35)</f>
        <v>134140</v>
      </c>
      <c r="E29" s="120">
        <f t="shared" si="2"/>
        <v>0</v>
      </c>
      <c r="F29" s="120">
        <f t="shared" si="2"/>
        <v>0</v>
      </c>
      <c r="G29" s="120">
        <f t="shared" si="2"/>
        <v>3913257</v>
      </c>
      <c r="H29" s="120">
        <f t="shared" si="2"/>
        <v>0</v>
      </c>
      <c r="I29" s="120">
        <f t="shared" si="2"/>
        <v>67034</v>
      </c>
      <c r="J29" s="120">
        <f t="shared" si="2"/>
        <v>28116</v>
      </c>
      <c r="K29" s="120">
        <f t="shared" si="2"/>
        <v>0</v>
      </c>
      <c r="L29" s="120">
        <f t="shared" si="2"/>
        <v>0</v>
      </c>
      <c r="M29" s="120">
        <f t="shared" si="2"/>
        <v>2638</v>
      </c>
      <c r="N29" s="120">
        <f t="shared" si="2"/>
        <v>0</v>
      </c>
      <c r="O29" s="120">
        <f>SUM(C29)</f>
        <v>4145185</v>
      </c>
      <c r="P29" s="120">
        <f>SUM(O29)</f>
        <v>4145185</v>
      </c>
      <c r="Q29" s="4"/>
      <c r="U29" s="141"/>
    </row>
    <row r="30" spans="1:21" s="7" customFormat="1" x14ac:dyDescent="0.2">
      <c r="A30" s="38">
        <v>3111</v>
      </c>
      <c r="B30" s="39" t="s">
        <v>12</v>
      </c>
      <c r="C30" s="121">
        <f t="shared" ref="C30:C35" si="3">SUM(D30:M30)</f>
        <v>3280650</v>
      </c>
      <c r="D30" s="122">
        <v>108900</v>
      </c>
      <c r="E30" s="121">
        <v>0</v>
      </c>
      <c r="F30" s="121">
        <v>0</v>
      </c>
      <c r="G30" s="122">
        <v>3100000</v>
      </c>
      <c r="H30" s="121">
        <v>0</v>
      </c>
      <c r="I30" s="138">
        <v>48963</v>
      </c>
      <c r="J30" s="138">
        <v>20537</v>
      </c>
      <c r="K30" s="121">
        <v>0</v>
      </c>
      <c r="L30" s="121">
        <v>0</v>
      </c>
      <c r="M30" s="121">
        <v>2250</v>
      </c>
      <c r="N30" s="121">
        <v>0</v>
      </c>
      <c r="O30" s="121">
        <v>0</v>
      </c>
      <c r="P30" s="121">
        <v>0</v>
      </c>
      <c r="Q30" s="2"/>
    </row>
    <row r="31" spans="1:21" s="7" customFormat="1" x14ac:dyDescent="0.2">
      <c r="A31" s="38">
        <v>3113</v>
      </c>
      <c r="B31" s="39" t="s">
        <v>13</v>
      </c>
      <c r="C31" s="121">
        <f t="shared" si="3"/>
        <v>93080</v>
      </c>
      <c r="D31" s="122">
        <v>0</v>
      </c>
      <c r="E31" s="121">
        <v>0</v>
      </c>
      <c r="F31" s="121">
        <v>0</v>
      </c>
      <c r="G31" s="122">
        <v>83100</v>
      </c>
      <c r="H31" s="121">
        <v>0</v>
      </c>
      <c r="I31" s="138">
        <v>7031</v>
      </c>
      <c r="J31" s="138">
        <v>2949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  <c r="P31" s="121">
        <v>0</v>
      </c>
      <c r="Q31" s="2"/>
    </row>
    <row r="32" spans="1:21" s="7" customFormat="1" x14ac:dyDescent="0.2">
      <c r="A32" s="38">
        <v>3114</v>
      </c>
      <c r="B32" s="39" t="s">
        <v>75</v>
      </c>
      <c r="C32" s="121">
        <f t="shared" si="3"/>
        <v>65000</v>
      </c>
      <c r="D32" s="122">
        <v>3000</v>
      </c>
      <c r="E32" s="121">
        <v>0</v>
      </c>
      <c r="F32" s="121">
        <v>0</v>
      </c>
      <c r="G32" s="122">
        <v>62000</v>
      </c>
      <c r="H32" s="121">
        <v>0</v>
      </c>
      <c r="I32" s="138">
        <v>0</v>
      </c>
      <c r="J32" s="138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1">
        <v>0</v>
      </c>
      <c r="Q32" s="2"/>
    </row>
    <row r="33" spans="1:19" s="7" customFormat="1" x14ac:dyDescent="0.2">
      <c r="A33" s="40">
        <v>3121</v>
      </c>
      <c r="B33" s="41" t="s">
        <v>14</v>
      </c>
      <c r="C33" s="121">
        <f t="shared" si="3"/>
        <v>115000</v>
      </c>
      <c r="D33" s="122">
        <v>3000</v>
      </c>
      <c r="E33" s="121">
        <v>0</v>
      </c>
      <c r="F33" s="121">
        <v>0</v>
      </c>
      <c r="G33" s="138">
        <v>110000</v>
      </c>
      <c r="H33" s="121">
        <v>0</v>
      </c>
      <c r="I33" s="138">
        <v>1409</v>
      </c>
      <c r="J33" s="138">
        <v>591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  <c r="P33" s="121">
        <v>0</v>
      </c>
      <c r="Q33" s="2"/>
      <c r="S33" s="100"/>
    </row>
    <row r="34" spans="1:19" s="7" customFormat="1" x14ac:dyDescent="0.2">
      <c r="A34" s="38">
        <v>3132</v>
      </c>
      <c r="B34" s="41" t="s">
        <v>15</v>
      </c>
      <c r="C34" s="121">
        <f t="shared" si="3"/>
        <v>532998</v>
      </c>
      <c r="D34" s="122">
        <v>17340</v>
      </c>
      <c r="E34" s="121">
        <v>0</v>
      </c>
      <c r="F34" s="121">
        <v>0</v>
      </c>
      <c r="G34" s="122">
        <v>502990</v>
      </c>
      <c r="H34" s="121">
        <v>0</v>
      </c>
      <c r="I34" s="138">
        <v>8679</v>
      </c>
      <c r="J34" s="138">
        <v>3640</v>
      </c>
      <c r="K34" s="121">
        <v>0</v>
      </c>
      <c r="L34" s="121">
        <v>0</v>
      </c>
      <c r="M34" s="121">
        <v>349</v>
      </c>
      <c r="N34" s="121">
        <v>0</v>
      </c>
      <c r="O34" s="121">
        <v>0</v>
      </c>
      <c r="P34" s="121">
        <v>0</v>
      </c>
      <c r="Q34" s="2"/>
    </row>
    <row r="35" spans="1:19" s="7" customFormat="1" x14ac:dyDescent="0.2">
      <c r="A35" s="38">
        <v>3133</v>
      </c>
      <c r="B35" s="41" t="s">
        <v>16</v>
      </c>
      <c r="C35" s="121">
        <f t="shared" si="3"/>
        <v>58457</v>
      </c>
      <c r="D35" s="122">
        <v>1900</v>
      </c>
      <c r="E35" s="121">
        <v>0</v>
      </c>
      <c r="F35" s="121">
        <v>0</v>
      </c>
      <c r="G35" s="122">
        <v>55167</v>
      </c>
      <c r="H35" s="121">
        <v>0</v>
      </c>
      <c r="I35" s="138">
        <v>952</v>
      </c>
      <c r="J35" s="138">
        <v>399</v>
      </c>
      <c r="K35" s="121">
        <v>0</v>
      </c>
      <c r="L35" s="121">
        <v>0</v>
      </c>
      <c r="M35" s="121">
        <v>39</v>
      </c>
      <c r="N35" s="121">
        <v>0</v>
      </c>
      <c r="O35" s="121">
        <v>0</v>
      </c>
      <c r="P35" s="121">
        <v>0</v>
      </c>
      <c r="Q35" s="2"/>
    </row>
    <row r="36" spans="1:19" s="6" customFormat="1" x14ac:dyDescent="0.2">
      <c r="A36" s="38"/>
      <c r="B36" s="42" t="s">
        <v>17</v>
      </c>
      <c r="C36" s="120">
        <f>SUM(D36:N36)</f>
        <v>4145185</v>
      </c>
      <c r="D36" s="120">
        <f>SUM(D29)</f>
        <v>134140</v>
      </c>
      <c r="E36" s="120">
        <f t="shared" ref="E36:N36" si="4">SUM(E29)</f>
        <v>0</v>
      </c>
      <c r="F36" s="120">
        <f t="shared" si="4"/>
        <v>0</v>
      </c>
      <c r="G36" s="120">
        <f>SUM(G29)</f>
        <v>3913257</v>
      </c>
      <c r="H36" s="120">
        <f t="shared" si="4"/>
        <v>0</v>
      </c>
      <c r="I36" s="120">
        <f t="shared" si="4"/>
        <v>67034</v>
      </c>
      <c r="J36" s="120">
        <f t="shared" si="4"/>
        <v>28116</v>
      </c>
      <c r="K36" s="120">
        <f t="shared" si="4"/>
        <v>0</v>
      </c>
      <c r="L36" s="120">
        <f t="shared" si="4"/>
        <v>0</v>
      </c>
      <c r="M36" s="120">
        <f t="shared" si="4"/>
        <v>2638</v>
      </c>
      <c r="N36" s="120">
        <f t="shared" si="4"/>
        <v>0</v>
      </c>
      <c r="O36" s="120">
        <f>SUM(C36)</f>
        <v>4145185</v>
      </c>
      <c r="P36" s="120">
        <f>SUM(O36)</f>
        <v>4145185</v>
      </c>
      <c r="Q36" s="4"/>
    </row>
    <row r="37" spans="1:19" x14ac:dyDescent="0.2">
      <c r="A37" s="158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60"/>
      <c r="Q37" s="4"/>
    </row>
    <row r="38" spans="1:19" s="3" customFormat="1" x14ac:dyDescent="0.2">
      <c r="A38" s="151" t="s">
        <v>18</v>
      </c>
      <c r="B38" s="152"/>
      <c r="C38" s="152"/>
      <c r="D38" s="152"/>
      <c r="E38" s="152"/>
      <c r="F38" s="152"/>
      <c r="G38" s="152"/>
      <c r="H38" s="152"/>
      <c r="I38" s="152"/>
      <c r="J38" s="152"/>
      <c r="K38" s="28"/>
      <c r="L38" s="127"/>
      <c r="M38" s="127"/>
      <c r="N38" s="139"/>
      <c r="O38" s="29"/>
      <c r="P38" s="43"/>
      <c r="Q38" s="18"/>
    </row>
    <row r="39" spans="1:19" s="9" customFormat="1" ht="42" x14ac:dyDescent="0.2">
      <c r="A39" s="31" t="s">
        <v>6</v>
      </c>
      <c r="B39" s="32" t="s">
        <v>7</v>
      </c>
      <c r="C39" s="33" t="s">
        <v>100</v>
      </c>
      <c r="D39" s="33" t="s">
        <v>8</v>
      </c>
      <c r="E39" s="33" t="s">
        <v>9</v>
      </c>
      <c r="F39" s="33" t="s">
        <v>54</v>
      </c>
      <c r="G39" s="33" t="s">
        <v>0</v>
      </c>
      <c r="H39" s="33" t="s">
        <v>1</v>
      </c>
      <c r="I39" s="33" t="s">
        <v>2</v>
      </c>
      <c r="J39" s="33" t="s">
        <v>3</v>
      </c>
      <c r="K39" s="33" t="s">
        <v>4</v>
      </c>
      <c r="L39" s="33" t="s">
        <v>52</v>
      </c>
      <c r="M39" s="33" t="s">
        <v>58</v>
      </c>
      <c r="N39" s="33" t="s">
        <v>94</v>
      </c>
      <c r="O39" s="33" t="s">
        <v>90</v>
      </c>
      <c r="P39" s="34" t="s">
        <v>101</v>
      </c>
      <c r="Q39" s="20"/>
    </row>
    <row r="40" spans="1:19" x14ac:dyDescent="0.2">
      <c r="A40" s="153"/>
      <c r="B40" s="154"/>
      <c r="C40" s="155"/>
      <c r="D40" s="161" t="s">
        <v>10</v>
      </c>
      <c r="E40" s="162"/>
      <c r="F40" s="162"/>
      <c r="G40" s="162"/>
      <c r="H40" s="162"/>
      <c r="I40" s="162"/>
      <c r="J40" s="162"/>
      <c r="K40" s="35"/>
      <c r="L40" s="128"/>
      <c r="M40" s="128"/>
      <c r="N40" s="140"/>
      <c r="O40" s="156"/>
      <c r="P40" s="157"/>
      <c r="Q40" s="4"/>
    </row>
    <row r="41" spans="1:19" s="6" customFormat="1" x14ac:dyDescent="0.2">
      <c r="A41" s="36">
        <v>32</v>
      </c>
      <c r="B41" s="37" t="s">
        <v>19</v>
      </c>
      <c r="C41" s="120">
        <f>SUM(D41:N41)</f>
        <v>336791</v>
      </c>
      <c r="D41" s="120">
        <f>SUM(D42:D55)</f>
        <v>336791</v>
      </c>
      <c r="E41" s="120">
        <f t="shared" ref="E41:N41" si="5">SUM(E42:E55)</f>
        <v>0</v>
      </c>
      <c r="F41" s="120">
        <f t="shared" si="5"/>
        <v>0</v>
      </c>
      <c r="G41" s="120">
        <f t="shared" si="5"/>
        <v>0</v>
      </c>
      <c r="H41" s="120">
        <f t="shared" si="5"/>
        <v>0</v>
      </c>
      <c r="I41" s="120">
        <f t="shared" si="5"/>
        <v>0</v>
      </c>
      <c r="J41" s="120">
        <f t="shared" si="5"/>
        <v>0</v>
      </c>
      <c r="K41" s="120">
        <f t="shared" si="5"/>
        <v>0</v>
      </c>
      <c r="L41" s="120">
        <f t="shared" si="5"/>
        <v>0</v>
      </c>
      <c r="M41" s="120">
        <f t="shared" si="5"/>
        <v>0</v>
      </c>
      <c r="N41" s="120">
        <f t="shared" si="5"/>
        <v>0</v>
      </c>
      <c r="O41" s="120">
        <f>SUM(C41)</f>
        <v>336791</v>
      </c>
      <c r="P41" s="120">
        <f>SUM(O41)</f>
        <v>336791</v>
      </c>
      <c r="Q41" s="4"/>
    </row>
    <row r="42" spans="1:19" s="7" customFormat="1" x14ac:dyDescent="0.2">
      <c r="A42" s="38">
        <v>3211</v>
      </c>
      <c r="B42" s="39" t="s">
        <v>20</v>
      </c>
      <c r="C42" s="121">
        <f t="shared" ref="C42:C55" si="6">SUM(D42:M42)</f>
        <v>105161</v>
      </c>
      <c r="D42" s="121">
        <v>105161</v>
      </c>
      <c r="E42" s="121"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21"/>
      <c r="P42" s="121"/>
      <c r="Q42" s="2"/>
    </row>
    <row r="43" spans="1:19" s="7" customFormat="1" x14ac:dyDescent="0.2">
      <c r="A43" s="38">
        <v>3213</v>
      </c>
      <c r="B43" s="39" t="s">
        <v>21</v>
      </c>
      <c r="C43" s="121">
        <f t="shared" si="6"/>
        <v>5339</v>
      </c>
      <c r="D43" s="121">
        <v>5339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21"/>
      <c r="P43" s="121"/>
      <c r="Q43" s="2"/>
    </row>
    <row r="44" spans="1:19" s="7" customFormat="1" x14ac:dyDescent="0.2">
      <c r="A44" s="38">
        <v>20351</v>
      </c>
      <c r="B44" s="41" t="s">
        <v>22</v>
      </c>
      <c r="C44" s="121">
        <f t="shared" si="6"/>
        <v>21260</v>
      </c>
      <c r="D44" s="121">
        <v>21260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21"/>
      <c r="P44" s="121"/>
      <c r="Q44" s="2"/>
    </row>
    <row r="45" spans="1:19" s="7" customFormat="1" x14ac:dyDescent="0.2">
      <c r="A45" s="38">
        <v>3231</v>
      </c>
      <c r="B45" s="39" t="s">
        <v>23</v>
      </c>
      <c r="C45" s="121">
        <f t="shared" si="6"/>
        <v>53050</v>
      </c>
      <c r="D45" s="121">
        <v>53050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121"/>
      <c r="P45" s="121"/>
      <c r="Q45" s="2"/>
    </row>
    <row r="46" spans="1:19" s="7" customFormat="1" x14ac:dyDescent="0.2">
      <c r="A46" s="38">
        <v>3232</v>
      </c>
      <c r="B46" s="39" t="s">
        <v>24</v>
      </c>
      <c r="C46" s="121">
        <f t="shared" si="6"/>
        <v>65386</v>
      </c>
      <c r="D46" s="122">
        <v>65386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v>0</v>
      </c>
      <c r="N46" s="121">
        <v>0</v>
      </c>
      <c r="O46" s="121"/>
      <c r="P46" s="121"/>
      <c r="Q46" s="2"/>
    </row>
    <row r="47" spans="1:19" s="7" customFormat="1" x14ac:dyDescent="0.2">
      <c r="A47" s="38">
        <v>3234</v>
      </c>
      <c r="B47" s="39" t="s">
        <v>25</v>
      </c>
      <c r="C47" s="121">
        <f t="shared" si="6"/>
        <v>16393</v>
      </c>
      <c r="D47" s="121">
        <v>16393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121">
        <v>0</v>
      </c>
      <c r="O47" s="121"/>
      <c r="P47" s="121"/>
      <c r="Q47" s="2"/>
    </row>
    <row r="48" spans="1:19" s="7" customFormat="1" x14ac:dyDescent="0.2">
      <c r="A48" s="38">
        <v>3236</v>
      </c>
      <c r="B48" s="41" t="s">
        <v>26</v>
      </c>
      <c r="C48" s="121">
        <f t="shared" si="6"/>
        <v>5675</v>
      </c>
      <c r="D48" s="121">
        <v>5675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v>0</v>
      </c>
      <c r="K48" s="121">
        <v>0</v>
      </c>
      <c r="L48" s="121">
        <v>0</v>
      </c>
      <c r="M48" s="121">
        <v>0</v>
      </c>
      <c r="N48" s="121">
        <v>0</v>
      </c>
      <c r="O48" s="121"/>
      <c r="P48" s="121"/>
      <c r="Q48" s="2"/>
    </row>
    <row r="49" spans="1:17" s="7" customFormat="1" x14ac:dyDescent="0.2">
      <c r="A49" s="38">
        <v>3237</v>
      </c>
      <c r="B49" s="39" t="s">
        <v>27</v>
      </c>
      <c r="C49" s="121">
        <f t="shared" si="6"/>
        <v>0</v>
      </c>
      <c r="D49" s="121">
        <v>0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v>0</v>
      </c>
      <c r="K49" s="121">
        <v>0</v>
      </c>
      <c r="L49" s="121">
        <v>0</v>
      </c>
      <c r="M49" s="121">
        <v>0</v>
      </c>
      <c r="N49" s="121">
        <v>0</v>
      </c>
      <c r="O49" s="121"/>
      <c r="P49" s="121"/>
      <c r="Q49" s="2"/>
    </row>
    <row r="50" spans="1:17" s="7" customFormat="1" x14ac:dyDescent="0.2">
      <c r="A50" s="38">
        <v>3238</v>
      </c>
      <c r="B50" s="39" t="s">
        <v>28</v>
      </c>
      <c r="C50" s="121">
        <f t="shared" si="6"/>
        <v>10500</v>
      </c>
      <c r="D50" s="121">
        <v>10500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21"/>
      <c r="P50" s="121"/>
      <c r="Q50" s="2"/>
    </row>
    <row r="51" spans="1:17" s="7" customFormat="1" x14ac:dyDescent="0.2">
      <c r="A51" s="38">
        <v>3239</v>
      </c>
      <c r="B51" s="39" t="s">
        <v>29</v>
      </c>
      <c r="C51" s="121">
        <f t="shared" si="6"/>
        <v>11786</v>
      </c>
      <c r="D51" s="121">
        <v>11786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0</v>
      </c>
      <c r="O51" s="121"/>
      <c r="P51" s="121"/>
      <c r="Q51" s="2"/>
    </row>
    <row r="52" spans="1:17" s="7" customFormat="1" x14ac:dyDescent="0.2">
      <c r="A52" s="38">
        <v>3241</v>
      </c>
      <c r="B52" s="39" t="s">
        <v>30</v>
      </c>
      <c r="C52" s="121">
        <f t="shared" si="6"/>
        <v>15000</v>
      </c>
      <c r="D52" s="121">
        <v>15000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21"/>
      <c r="P52" s="121"/>
      <c r="Q52" s="2"/>
    </row>
    <row r="53" spans="1:17" s="7" customFormat="1" x14ac:dyDescent="0.2">
      <c r="A53" s="38">
        <v>3292</v>
      </c>
      <c r="B53" s="39" t="s">
        <v>41</v>
      </c>
      <c r="C53" s="121">
        <f t="shared" si="6"/>
        <v>21706</v>
      </c>
      <c r="D53" s="121">
        <v>21706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1">
        <v>0</v>
      </c>
      <c r="O53" s="121"/>
      <c r="P53" s="121"/>
      <c r="Q53" s="2"/>
    </row>
    <row r="54" spans="1:17" s="7" customFormat="1" x14ac:dyDescent="0.2">
      <c r="A54" s="38">
        <v>3294</v>
      </c>
      <c r="B54" s="39" t="s">
        <v>31</v>
      </c>
      <c r="C54" s="121">
        <f t="shared" si="6"/>
        <v>5400</v>
      </c>
      <c r="D54" s="121">
        <v>5400</v>
      </c>
      <c r="E54" s="121"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1">
        <v>0</v>
      </c>
      <c r="L54" s="121">
        <v>0</v>
      </c>
      <c r="M54" s="121">
        <v>0</v>
      </c>
      <c r="N54" s="121">
        <v>0</v>
      </c>
      <c r="O54" s="121"/>
      <c r="P54" s="121"/>
      <c r="Q54" s="2"/>
    </row>
    <row r="55" spans="1:17" s="7" customFormat="1" x14ac:dyDescent="0.2">
      <c r="A55" s="38">
        <v>3299</v>
      </c>
      <c r="B55" s="41" t="s">
        <v>32</v>
      </c>
      <c r="C55" s="121">
        <f t="shared" si="6"/>
        <v>135</v>
      </c>
      <c r="D55" s="121">
        <v>135</v>
      </c>
      <c r="E55" s="121"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1">
        <v>0</v>
      </c>
      <c r="L55" s="121">
        <v>0</v>
      </c>
      <c r="M55" s="121">
        <v>0</v>
      </c>
      <c r="N55" s="121">
        <v>0</v>
      </c>
      <c r="O55" s="121"/>
      <c r="P55" s="121"/>
      <c r="Q55" s="2"/>
    </row>
    <row r="56" spans="1:17" s="6" customFormat="1" x14ac:dyDescent="0.2">
      <c r="A56" s="38"/>
      <c r="B56" s="37" t="s">
        <v>17</v>
      </c>
      <c r="C56" s="120">
        <f>SUM(D56:N56)</f>
        <v>336791</v>
      </c>
      <c r="D56" s="120">
        <f t="shared" ref="D56:N56" si="7">SUM(D41)</f>
        <v>336791</v>
      </c>
      <c r="E56" s="120">
        <f t="shared" si="7"/>
        <v>0</v>
      </c>
      <c r="F56" s="120">
        <f t="shared" si="7"/>
        <v>0</v>
      </c>
      <c r="G56" s="120">
        <f t="shared" si="7"/>
        <v>0</v>
      </c>
      <c r="H56" s="120">
        <f t="shared" si="7"/>
        <v>0</v>
      </c>
      <c r="I56" s="120">
        <f t="shared" si="7"/>
        <v>0</v>
      </c>
      <c r="J56" s="120">
        <f t="shared" si="7"/>
        <v>0</v>
      </c>
      <c r="K56" s="120">
        <f t="shared" si="7"/>
        <v>0</v>
      </c>
      <c r="L56" s="120">
        <f t="shared" si="7"/>
        <v>0</v>
      </c>
      <c r="M56" s="120">
        <f t="shared" si="7"/>
        <v>0</v>
      </c>
      <c r="N56" s="120">
        <f t="shared" si="7"/>
        <v>0</v>
      </c>
      <c r="O56" s="120">
        <f>SUM(C56)</f>
        <v>336791</v>
      </c>
      <c r="P56" s="120">
        <f>SUM(O56)</f>
        <v>336791</v>
      </c>
      <c r="Q56" s="4"/>
    </row>
    <row r="57" spans="1:17" x14ac:dyDescent="0.2">
      <c r="A57" s="158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60"/>
      <c r="Q57" s="4"/>
    </row>
    <row r="58" spans="1:17" s="3" customFormat="1" x14ac:dyDescent="0.2">
      <c r="A58" s="151" t="s">
        <v>68</v>
      </c>
      <c r="B58" s="152"/>
      <c r="C58" s="152"/>
      <c r="D58" s="152"/>
      <c r="E58" s="152"/>
      <c r="F58" s="152"/>
      <c r="G58" s="152"/>
      <c r="H58" s="152"/>
      <c r="I58" s="152"/>
      <c r="J58" s="152"/>
      <c r="K58" s="28"/>
      <c r="L58" s="127"/>
      <c r="M58" s="127"/>
      <c r="N58" s="139"/>
      <c r="O58" s="29"/>
      <c r="P58" s="30"/>
      <c r="Q58" s="18"/>
    </row>
    <row r="59" spans="1:17" ht="42" x14ac:dyDescent="0.2">
      <c r="A59" s="31" t="s">
        <v>6</v>
      </c>
      <c r="B59" s="32" t="s">
        <v>7</v>
      </c>
      <c r="C59" s="33" t="s">
        <v>100</v>
      </c>
      <c r="D59" s="33" t="s">
        <v>8</v>
      </c>
      <c r="E59" s="33" t="s">
        <v>9</v>
      </c>
      <c r="F59" s="33" t="s">
        <v>54</v>
      </c>
      <c r="G59" s="33" t="s">
        <v>0</v>
      </c>
      <c r="H59" s="33" t="s">
        <v>1</v>
      </c>
      <c r="I59" s="33" t="s">
        <v>2</v>
      </c>
      <c r="J59" s="33" t="s">
        <v>3</v>
      </c>
      <c r="K59" s="33" t="s">
        <v>4</v>
      </c>
      <c r="L59" s="33" t="s">
        <v>59</v>
      </c>
      <c r="M59" s="33" t="s">
        <v>60</v>
      </c>
      <c r="N59" s="33" t="s">
        <v>96</v>
      </c>
      <c r="O59" s="33" t="s">
        <v>90</v>
      </c>
      <c r="P59" s="34" t="s">
        <v>101</v>
      </c>
      <c r="Q59" s="19"/>
    </row>
    <row r="60" spans="1:17" x14ac:dyDescent="0.2">
      <c r="A60" s="153"/>
      <c r="B60" s="154"/>
      <c r="C60" s="155"/>
      <c r="D60" s="161" t="s">
        <v>10</v>
      </c>
      <c r="E60" s="162"/>
      <c r="F60" s="162"/>
      <c r="G60" s="162"/>
      <c r="H60" s="162"/>
      <c r="I60" s="162"/>
      <c r="J60" s="162"/>
      <c r="K60" s="35"/>
      <c r="L60" s="128"/>
      <c r="M60" s="128"/>
      <c r="N60" s="140"/>
      <c r="O60" s="156"/>
      <c r="P60" s="157"/>
      <c r="Q60" s="4"/>
    </row>
    <row r="61" spans="1:17" s="6" customFormat="1" x14ac:dyDescent="0.2">
      <c r="A61" s="36">
        <v>42</v>
      </c>
      <c r="B61" s="42" t="s">
        <v>33</v>
      </c>
      <c r="C61" s="120">
        <f>SUM(D61:N61)</f>
        <v>118110</v>
      </c>
      <c r="D61" s="120">
        <f>SUM(D62:D65)</f>
        <v>118110</v>
      </c>
      <c r="E61" s="120">
        <f t="shared" ref="E61:N61" si="8">SUM(E62)</f>
        <v>0</v>
      </c>
      <c r="F61" s="120">
        <v>0</v>
      </c>
      <c r="G61" s="120">
        <f t="shared" si="8"/>
        <v>0</v>
      </c>
      <c r="H61" s="120">
        <f t="shared" si="8"/>
        <v>0</v>
      </c>
      <c r="I61" s="120">
        <f t="shared" si="8"/>
        <v>0</v>
      </c>
      <c r="J61" s="120">
        <f t="shared" si="8"/>
        <v>0</v>
      </c>
      <c r="K61" s="120">
        <f t="shared" si="8"/>
        <v>0</v>
      </c>
      <c r="L61" s="120">
        <f t="shared" si="8"/>
        <v>0</v>
      </c>
      <c r="M61" s="120">
        <f t="shared" si="8"/>
        <v>0</v>
      </c>
      <c r="N61" s="120">
        <f t="shared" si="8"/>
        <v>0</v>
      </c>
      <c r="O61" s="120">
        <f>SUM(C61)</f>
        <v>118110</v>
      </c>
      <c r="P61" s="120">
        <f>SUM(O61)</f>
        <v>118110</v>
      </c>
      <c r="Q61" s="4"/>
    </row>
    <row r="62" spans="1:17" s="7" customFormat="1" x14ac:dyDescent="0.2">
      <c r="A62" s="38">
        <v>4221</v>
      </c>
      <c r="B62" s="39" t="s">
        <v>67</v>
      </c>
      <c r="C62" s="121">
        <f>SUM(D62:M62)</f>
        <v>11000</v>
      </c>
      <c r="D62" s="138">
        <v>11000</v>
      </c>
      <c r="E62" s="121"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v>0</v>
      </c>
      <c r="M62" s="121">
        <v>0</v>
      </c>
      <c r="N62" s="121">
        <v>0</v>
      </c>
      <c r="O62" s="121">
        <v>0</v>
      </c>
      <c r="P62" s="121">
        <v>0</v>
      </c>
      <c r="Q62" s="2"/>
    </row>
    <row r="63" spans="1:17" s="7" customFormat="1" x14ac:dyDescent="0.2">
      <c r="A63" s="38">
        <v>4223</v>
      </c>
      <c r="B63" s="39" t="s">
        <v>89</v>
      </c>
      <c r="C63" s="121">
        <f>SUM(D63:M63)</f>
        <v>0</v>
      </c>
      <c r="D63" s="138">
        <v>0</v>
      </c>
      <c r="E63" s="121">
        <v>0</v>
      </c>
      <c r="F63" s="121">
        <v>0</v>
      </c>
      <c r="G63" s="121">
        <v>0</v>
      </c>
      <c r="H63" s="121">
        <v>0</v>
      </c>
      <c r="I63" s="121">
        <v>0</v>
      </c>
      <c r="J63" s="121">
        <v>0</v>
      </c>
      <c r="K63" s="121">
        <v>0</v>
      </c>
      <c r="L63" s="121">
        <v>0</v>
      </c>
      <c r="M63" s="121">
        <v>0</v>
      </c>
      <c r="N63" s="121">
        <v>0</v>
      </c>
      <c r="O63" s="121">
        <v>0</v>
      </c>
      <c r="P63" s="121">
        <v>0</v>
      </c>
      <c r="Q63" s="2"/>
    </row>
    <row r="64" spans="1:17" s="7" customFormat="1" x14ac:dyDescent="0.2">
      <c r="A64" s="38">
        <v>4227</v>
      </c>
      <c r="B64" s="39" t="s">
        <v>51</v>
      </c>
      <c r="C64" s="121">
        <f>SUM(D64:M64)</f>
        <v>24087</v>
      </c>
      <c r="D64" s="138">
        <v>24087</v>
      </c>
      <c r="E64" s="121"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21">
        <v>0</v>
      </c>
      <c r="L64" s="121">
        <v>0</v>
      </c>
      <c r="M64" s="121">
        <v>0</v>
      </c>
      <c r="N64" s="121">
        <v>0</v>
      </c>
      <c r="O64" s="121">
        <v>0</v>
      </c>
      <c r="P64" s="121">
        <v>0</v>
      </c>
      <c r="Q64" s="2"/>
    </row>
    <row r="65" spans="1:17" s="7" customFormat="1" x14ac:dyDescent="0.2">
      <c r="A65" s="38">
        <v>4511</v>
      </c>
      <c r="B65" s="39" t="s">
        <v>69</v>
      </c>
      <c r="C65" s="121">
        <f>SUM(D65:M65)</f>
        <v>83023</v>
      </c>
      <c r="D65" s="138">
        <v>83023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v>0</v>
      </c>
      <c r="N65" s="121">
        <v>0</v>
      </c>
      <c r="O65" s="121">
        <v>0</v>
      </c>
      <c r="P65" s="121">
        <v>0</v>
      </c>
      <c r="Q65" s="2"/>
    </row>
    <row r="66" spans="1:17" s="6" customFormat="1" x14ac:dyDescent="0.2">
      <c r="A66" s="38"/>
      <c r="B66" s="37" t="s">
        <v>17</v>
      </c>
      <c r="C66" s="120">
        <f>SUM(D66:N66)</f>
        <v>118110</v>
      </c>
      <c r="D66" s="120">
        <f t="shared" ref="D66:N66" si="9">SUM(D61)</f>
        <v>118110</v>
      </c>
      <c r="E66" s="120">
        <f t="shared" si="9"/>
        <v>0</v>
      </c>
      <c r="F66" s="120">
        <f t="shared" si="9"/>
        <v>0</v>
      </c>
      <c r="G66" s="120">
        <f t="shared" si="9"/>
        <v>0</v>
      </c>
      <c r="H66" s="120">
        <f t="shared" si="9"/>
        <v>0</v>
      </c>
      <c r="I66" s="120">
        <f t="shared" si="9"/>
        <v>0</v>
      </c>
      <c r="J66" s="120">
        <f t="shared" si="9"/>
        <v>0</v>
      </c>
      <c r="K66" s="120">
        <f t="shared" si="9"/>
        <v>0</v>
      </c>
      <c r="L66" s="120">
        <f t="shared" si="9"/>
        <v>0</v>
      </c>
      <c r="M66" s="120">
        <f t="shared" si="9"/>
        <v>0</v>
      </c>
      <c r="N66" s="120">
        <f t="shared" si="9"/>
        <v>0</v>
      </c>
      <c r="O66" s="120">
        <f>SUM(C66)</f>
        <v>118110</v>
      </c>
      <c r="P66" s="120">
        <f>SUM(O66)</f>
        <v>118110</v>
      </c>
      <c r="Q66" s="4"/>
    </row>
    <row r="67" spans="1:17" x14ac:dyDescent="0.2">
      <c r="A67" s="158"/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60"/>
      <c r="Q67" s="4"/>
    </row>
    <row r="68" spans="1:17" s="3" customFormat="1" x14ac:dyDescent="0.2">
      <c r="A68" s="151" t="s">
        <v>34</v>
      </c>
      <c r="B68" s="152"/>
      <c r="C68" s="152"/>
      <c r="D68" s="152"/>
      <c r="E68" s="152"/>
      <c r="F68" s="152"/>
      <c r="G68" s="152"/>
      <c r="H68" s="152"/>
      <c r="I68" s="152"/>
      <c r="J68" s="152"/>
      <c r="K68" s="28"/>
      <c r="L68" s="127"/>
      <c r="M68" s="127"/>
      <c r="N68" s="139"/>
      <c r="O68" s="29"/>
      <c r="P68" s="43"/>
      <c r="Q68" s="18"/>
    </row>
    <row r="69" spans="1:17" s="9" customFormat="1" ht="42" x14ac:dyDescent="0.2">
      <c r="A69" s="31" t="s">
        <v>6</v>
      </c>
      <c r="B69" s="32" t="s">
        <v>7</v>
      </c>
      <c r="C69" s="33" t="s">
        <v>100</v>
      </c>
      <c r="D69" s="33" t="s">
        <v>8</v>
      </c>
      <c r="E69" s="33" t="s">
        <v>9</v>
      </c>
      <c r="F69" s="33" t="s">
        <v>54</v>
      </c>
      <c r="G69" s="33" t="s">
        <v>0</v>
      </c>
      <c r="H69" s="33" t="s">
        <v>1</v>
      </c>
      <c r="I69" s="33" t="s">
        <v>2</v>
      </c>
      <c r="J69" s="33" t="s">
        <v>3</v>
      </c>
      <c r="K69" s="33" t="s">
        <v>4</v>
      </c>
      <c r="L69" s="33" t="s">
        <v>52</v>
      </c>
      <c r="M69" s="33" t="s">
        <v>60</v>
      </c>
      <c r="N69" s="33" t="s">
        <v>97</v>
      </c>
      <c r="O69" s="33" t="s">
        <v>90</v>
      </c>
      <c r="P69" s="34" t="s">
        <v>101</v>
      </c>
      <c r="Q69" s="20"/>
    </row>
    <row r="70" spans="1:17" x14ac:dyDescent="0.2">
      <c r="A70" s="153"/>
      <c r="B70" s="154"/>
      <c r="C70" s="155"/>
      <c r="D70" s="161" t="s">
        <v>10</v>
      </c>
      <c r="E70" s="162"/>
      <c r="F70" s="162"/>
      <c r="G70" s="162"/>
      <c r="H70" s="162"/>
      <c r="I70" s="162"/>
      <c r="J70" s="162"/>
      <c r="K70" s="35"/>
      <c r="L70" s="128"/>
      <c r="M70" s="128"/>
      <c r="N70" s="140"/>
      <c r="O70" s="156"/>
      <c r="P70" s="157"/>
      <c r="Q70" s="4"/>
    </row>
    <row r="71" spans="1:17" x14ac:dyDescent="0.2">
      <c r="A71" s="44">
        <v>32</v>
      </c>
      <c r="B71" s="45" t="s">
        <v>19</v>
      </c>
      <c r="C71" s="120">
        <f>SUM(D71:N71)</f>
        <v>1254100</v>
      </c>
      <c r="D71" s="120">
        <f t="shared" ref="D71:N71" si="10">SUM(D72:D96)</f>
        <v>53100</v>
      </c>
      <c r="E71" s="120">
        <f t="shared" si="10"/>
        <v>769500</v>
      </c>
      <c r="F71" s="120">
        <f t="shared" si="10"/>
        <v>2000</v>
      </c>
      <c r="G71" s="120">
        <f t="shared" si="10"/>
        <v>421000</v>
      </c>
      <c r="H71" s="120">
        <f t="shared" si="10"/>
        <v>0</v>
      </c>
      <c r="I71" s="145">
        <f t="shared" si="10"/>
        <v>5284</v>
      </c>
      <c r="J71" s="145">
        <f t="shared" si="10"/>
        <v>2216</v>
      </c>
      <c r="K71" s="120">
        <f t="shared" si="10"/>
        <v>0</v>
      </c>
      <c r="L71" s="120">
        <f t="shared" si="10"/>
        <v>0</v>
      </c>
      <c r="M71" s="145">
        <f t="shared" si="10"/>
        <v>1000</v>
      </c>
      <c r="N71" s="120">
        <f t="shared" si="10"/>
        <v>0</v>
      </c>
      <c r="O71" s="120">
        <f>SUM(C71)</f>
        <v>1254100</v>
      </c>
      <c r="P71" s="123">
        <f>SUM(C71)</f>
        <v>1254100</v>
      </c>
      <c r="Q71" s="4"/>
    </row>
    <row r="72" spans="1:17" s="11" customFormat="1" x14ac:dyDescent="0.2">
      <c r="A72" s="46">
        <v>3211</v>
      </c>
      <c r="B72" s="47" t="s">
        <v>20</v>
      </c>
      <c r="C72" s="121">
        <f t="shared" ref="C72:C96" si="11">SUM(D72:M72)</f>
        <v>135000</v>
      </c>
      <c r="D72" s="124">
        <v>0</v>
      </c>
      <c r="E72" s="121">
        <v>135000</v>
      </c>
      <c r="F72" s="121">
        <v>0</v>
      </c>
      <c r="G72" s="125">
        <v>0</v>
      </c>
      <c r="H72" s="125">
        <v>0</v>
      </c>
      <c r="I72" s="138">
        <v>0</v>
      </c>
      <c r="J72" s="138">
        <v>0</v>
      </c>
      <c r="K72" s="125">
        <v>0</v>
      </c>
      <c r="L72" s="125">
        <v>0</v>
      </c>
      <c r="M72" s="138">
        <v>0</v>
      </c>
      <c r="N72" s="125">
        <v>0</v>
      </c>
      <c r="O72" s="121"/>
      <c r="P72" s="125"/>
      <c r="Q72" s="2"/>
    </row>
    <row r="73" spans="1:17" s="11" customFormat="1" x14ac:dyDescent="0.2">
      <c r="A73" s="46">
        <v>3212</v>
      </c>
      <c r="B73" s="47" t="s">
        <v>35</v>
      </c>
      <c r="C73" s="121">
        <f t="shared" si="11"/>
        <v>413600</v>
      </c>
      <c r="D73" s="126">
        <v>23100</v>
      </c>
      <c r="E73" s="125">
        <v>0</v>
      </c>
      <c r="F73" s="121">
        <v>0</v>
      </c>
      <c r="G73" s="121">
        <v>383000</v>
      </c>
      <c r="H73" s="125">
        <v>0</v>
      </c>
      <c r="I73" s="138">
        <v>5284</v>
      </c>
      <c r="J73" s="138">
        <v>2216</v>
      </c>
      <c r="K73" s="125">
        <v>0</v>
      </c>
      <c r="L73" s="125">
        <v>0</v>
      </c>
      <c r="M73" s="138">
        <v>0</v>
      </c>
      <c r="N73" s="125">
        <v>0</v>
      </c>
      <c r="O73" s="121"/>
      <c r="P73" s="125"/>
      <c r="Q73" s="2"/>
    </row>
    <row r="74" spans="1:17" s="7" customFormat="1" x14ac:dyDescent="0.2">
      <c r="A74" s="38">
        <v>3213</v>
      </c>
      <c r="B74" s="39" t="s">
        <v>21</v>
      </c>
      <c r="C74" s="121">
        <f t="shared" si="11"/>
        <v>9000</v>
      </c>
      <c r="D74" s="121">
        <v>0</v>
      </c>
      <c r="E74" s="121">
        <v>9000</v>
      </c>
      <c r="F74" s="121">
        <v>0</v>
      </c>
      <c r="G74" s="121">
        <v>0</v>
      </c>
      <c r="H74" s="121">
        <v>0</v>
      </c>
      <c r="I74" s="138">
        <v>0</v>
      </c>
      <c r="J74" s="138">
        <v>0</v>
      </c>
      <c r="K74" s="121">
        <v>0</v>
      </c>
      <c r="L74" s="125">
        <v>0</v>
      </c>
      <c r="M74" s="138">
        <v>0</v>
      </c>
      <c r="N74" s="125">
        <v>0</v>
      </c>
      <c r="O74" s="121"/>
      <c r="P74" s="121"/>
      <c r="Q74" s="2"/>
    </row>
    <row r="75" spans="1:17" s="7" customFormat="1" x14ac:dyDescent="0.2">
      <c r="A75" s="38">
        <v>3221</v>
      </c>
      <c r="B75" s="41" t="s">
        <v>22</v>
      </c>
      <c r="C75" s="121">
        <f t="shared" si="11"/>
        <v>24000</v>
      </c>
      <c r="D75" s="121">
        <v>0</v>
      </c>
      <c r="E75" s="121">
        <v>24000</v>
      </c>
      <c r="F75" s="121">
        <v>0</v>
      </c>
      <c r="G75" s="121">
        <v>0</v>
      </c>
      <c r="H75" s="121">
        <v>0</v>
      </c>
      <c r="I75" s="138">
        <v>0</v>
      </c>
      <c r="J75" s="138">
        <v>0</v>
      </c>
      <c r="K75" s="121">
        <v>0</v>
      </c>
      <c r="L75" s="125">
        <v>0</v>
      </c>
      <c r="M75" s="138">
        <v>0</v>
      </c>
      <c r="N75" s="125">
        <v>0</v>
      </c>
      <c r="O75" s="121"/>
      <c r="P75" s="121"/>
      <c r="Q75" s="2"/>
    </row>
    <row r="76" spans="1:17" s="7" customFormat="1" x14ac:dyDescent="0.2">
      <c r="A76" s="38">
        <v>3223</v>
      </c>
      <c r="B76" s="41" t="s">
        <v>40</v>
      </c>
      <c r="C76" s="121">
        <f t="shared" si="11"/>
        <v>69000</v>
      </c>
      <c r="D76" s="121">
        <v>10000</v>
      </c>
      <c r="E76" s="121">
        <v>59000</v>
      </c>
      <c r="F76" s="121">
        <v>0</v>
      </c>
      <c r="G76" s="121">
        <v>0</v>
      </c>
      <c r="H76" s="121">
        <v>0</v>
      </c>
      <c r="I76" s="138">
        <v>0</v>
      </c>
      <c r="J76" s="138">
        <v>0</v>
      </c>
      <c r="K76" s="121">
        <v>0</v>
      </c>
      <c r="L76" s="125">
        <v>0</v>
      </c>
      <c r="M76" s="138">
        <v>0</v>
      </c>
      <c r="N76" s="125">
        <v>0</v>
      </c>
      <c r="O76" s="121"/>
      <c r="P76" s="121"/>
      <c r="Q76" s="2"/>
    </row>
    <row r="77" spans="1:17" s="11" customFormat="1" x14ac:dyDescent="0.2">
      <c r="A77" s="46">
        <v>3224</v>
      </c>
      <c r="B77" s="47" t="s">
        <v>36</v>
      </c>
      <c r="C77" s="121">
        <f t="shared" si="11"/>
        <v>36000</v>
      </c>
      <c r="D77" s="124">
        <v>0</v>
      </c>
      <c r="E77" s="138">
        <v>35000</v>
      </c>
      <c r="F77" s="125">
        <v>1000</v>
      </c>
      <c r="G77" s="125">
        <v>0</v>
      </c>
      <c r="H77" s="125">
        <v>0</v>
      </c>
      <c r="I77" s="138">
        <v>0</v>
      </c>
      <c r="J77" s="138">
        <v>0</v>
      </c>
      <c r="K77" s="125">
        <v>0</v>
      </c>
      <c r="L77" s="125">
        <v>0</v>
      </c>
      <c r="M77" s="138">
        <v>0</v>
      </c>
      <c r="N77" s="125">
        <v>0</v>
      </c>
      <c r="O77" s="121"/>
      <c r="P77" s="125"/>
      <c r="Q77" s="2"/>
    </row>
    <row r="78" spans="1:17" s="11" customFormat="1" x14ac:dyDescent="0.2">
      <c r="A78" s="46">
        <v>3225</v>
      </c>
      <c r="B78" s="47" t="s">
        <v>37</v>
      </c>
      <c r="C78" s="121">
        <f t="shared" si="11"/>
        <v>15000</v>
      </c>
      <c r="D78" s="124">
        <v>0</v>
      </c>
      <c r="E78" s="138">
        <v>15000</v>
      </c>
      <c r="F78" s="125">
        <v>0</v>
      </c>
      <c r="G78" s="125">
        <v>0</v>
      </c>
      <c r="H78" s="125">
        <v>0</v>
      </c>
      <c r="I78" s="138">
        <v>0</v>
      </c>
      <c r="J78" s="138">
        <v>0</v>
      </c>
      <c r="K78" s="125">
        <v>0</v>
      </c>
      <c r="L78" s="125">
        <v>0</v>
      </c>
      <c r="M78" s="138">
        <v>0</v>
      </c>
      <c r="N78" s="125">
        <v>0</v>
      </c>
      <c r="O78" s="121"/>
      <c r="P78" s="125"/>
      <c r="Q78" s="2"/>
    </row>
    <row r="79" spans="1:17" s="11" customFormat="1" x14ac:dyDescent="0.2">
      <c r="A79" s="46">
        <v>3227</v>
      </c>
      <c r="B79" s="47" t="s">
        <v>91</v>
      </c>
      <c r="C79" s="121">
        <f t="shared" si="11"/>
        <v>7000</v>
      </c>
      <c r="D79" s="124">
        <v>0</v>
      </c>
      <c r="E79" s="138">
        <v>7000</v>
      </c>
      <c r="F79" s="125">
        <v>0</v>
      </c>
      <c r="G79" s="125">
        <v>0</v>
      </c>
      <c r="H79" s="125">
        <v>0</v>
      </c>
      <c r="I79" s="138">
        <v>0</v>
      </c>
      <c r="J79" s="138">
        <v>0</v>
      </c>
      <c r="K79" s="125">
        <v>0</v>
      </c>
      <c r="L79" s="125">
        <v>0</v>
      </c>
      <c r="M79" s="138">
        <v>0</v>
      </c>
      <c r="N79" s="125">
        <v>0</v>
      </c>
      <c r="O79" s="121"/>
      <c r="P79" s="125"/>
      <c r="Q79" s="2"/>
    </row>
    <row r="80" spans="1:17" s="11" customFormat="1" x14ac:dyDescent="0.2">
      <c r="A80" s="46">
        <v>3231</v>
      </c>
      <c r="B80" s="47" t="s">
        <v>23</v>
      </c>
      <c r="C80" s="121">
        <f t="shared" si="11"/>
        <v>115000</v>
      </c>
      <c r="D80" s="124">
        <v>0</v>
      </c>
      <c r="E80" s="121">
        <v>115000</v>
      </c>
      <c r="F80" s="125">
        <v>0</v>
      </c>
      <c r="G80" s="125">
        <v>0</v>
      </c>
      <c r="H80" s="125">
        <v>0</v>
      </c>
      <c r="I80" s="138">
        <v>0</v>
      </c>
      <c r="J80" s="138">
        <v>0</v>
      </c>
      <c r="K80" s="125">
        <v>0</v>
      </c>
      <c r="L80" s="125">
        <v>0</v>
      </c>
      <c r="M80" s="138">
        <v>0</v>
      </c>
      <c r="N80" s="125">
        <v>0</v>
      </c>
      <c r="O80" s="121"/>
      <c r="P80" s="125"/>
      <c r="Q80" s="2"/>
    </row>
    <row r="81" spans="1:17" s="11" customFormat="1" x14ac:dyDescent="0.2">
      <c r="A81" s="46">
        <v>3232</v>
      </c>
      <c r="B81" s="47" t="s">
        <v>92</v>
      </c>
      <c r="C81" s="121">
        <f t="shared" si="11"/>
        <v>39000</v>
      </c>
      <c r="D81" s="124">
        <v>0</v>
      </c>
      <c r="E81" s="121">
        <v>39000</v>
      </c>
      <c r="F81" s="125">
        <v>0</v>
      </c>
      <c r="G81" s="125">
        <v>0</v>
      </c>
      <c r="H81" s="125">
        <v>0</v>
      </c>
      <c r="I81" s="138">
        <v>0</v>
      </c>
      <c r="J81" s="138">
        <v>0</v>
      </c>
      <c r="K81" s="125">
        <v>0</v>
      </c>
      <c r="L81" s="125">
        <v>0</v>
      </c>
      <c r="M81" s="138">
        <v>0</v>
      </c>
      <c r="N81" s="125">
        <v>0</v>
      </c>
      <c r="O81" s="121"/>
      <c r="P81" s="125"/>
      <c r="Q81" s="2"/>
    </row>
    <row r="82" spans="1:17" s="11" customFormat="1" x14ac:dyDescent="0.2">
      <c r="A82" s="46">
        <v>3234</v>
      </c>
      <c r="B82" s="47" t="s">
        <v>25</v>
      </c>
      <c r="C82" s="121">
        <f t="shared" si="11"/>
        <v>6200</v>
      </c>
      <c r="D82" s="124">
        <v>0</v>
      </c>
      <c r="E82" s="125">
        <v>6200</v>
      </c>
      <c r="F82" s="125">
        <v>0</v>
      </c>
      <c r="G82" s="125">
        <v>0</v>
      </c>
      <c r="H82" s="125">
        <v>0</v>
      </c>
      <c r="I82" s="138">
        <v>0</v>
      </c>
      <c r="J82" s="138">
        <v>0</v>
      </c>
      <c r="K82" s="125">
        <v>0</v>
      </c>
      <c r="L82" s="125">
        <v>0</v>
      </c>
      <c r="M82" s="138">
        <v>0</v>
      </c>
      <c r="N82" s="125">
        <v>0</v>
      </c>
      <c r="O82" s="121"/>
      <c r="P82" s="125"/>
      <c r="Q82" s="2"/>
    </row>
    <row r="83" spans="1:17" s="11" customFormat="1" x14ac:dyDescent="0.2">
      <c r="A83" s="46">
        <v>3235</v>
      </c>
      <c r="B83" s="47" t="s">
        <v>77</v>
      </c>
      <c r="C83" s="121">
        <f t="shared" si="11"/>
        <v>78000</v>
      </c>
      <c r="D83" s="124">
        <v>0</v>
      </c>
      <c r="E83" s="125">
        <v>78000</v>
      </c>
      <c r="F83" s="125">
        <v>0</v>
      </c>
      <c r="G83" s="125">
        <v>0</v>
      </c>
      <c r="H83" s="125">
        <v>0</v>
      </c>
      <c r="I83" s="138">
        <v>0</v>
      </c>
      <c r="J83" s="138">
        <v>0</v>
      </c>
      <c r="K83" s="125">
        <v>0</v>
      </c>
      <c r="L83" s="125">
        <v>0</v>
      </c>
      <c r="M83" s="138">
        <v>0</v>
      </c>
      <c r="N83" s="125">
        <v>0</v>
      </c>
      <c r="O83" s="121"/>
      <c r="P83" s="125"/>
      <c r="Q83" s="2"/>
    </row>
    <row r="84" spans="1:17" s="11" customFormat="1" x14ac:dyDescent="0.2">
      <c r="A84" s="46">
        <v>3236</v>
      </c>
      <c r="B84" s="48" t="s">
        <v>26</v>
      </c>
      <c r="C84" s="121">
        <f t="shared" si="11"/>
        <v>5000</v>
      </c>
      <c r="D84" s="124">
        <v>0</v>
      </c>
      <c r="E84" s="125">
        <v>5000</v>
      </c>
      <c r="F84" s="125">
        <v>0</v>
      </c>
      <c r="G84" s="125">
        <v>0</v>
      </c>
      <c r="H84" s="125">
        <v>0</v>
      </c>
      <c r="I84" s="138">
        <v>0</v>
      </c>
      <c r="J84" s="138">
        <v>0</v>
      </c>
      <c r="K84" s="125">
        <v>0</v>
      </c>
      <c r="L84" s="125">
        <v>0</v>
      </c>
      <c r="M84" s="138">
        <v>0</v>
      </c>
      <c r="N84" s="125">
        <v>0</v>
      </c>
      <c r="O84" s="121"/>
      <c r="P84" s="125"/>
      <c r="Q84" s="2"/>
    </row>
    <row r="85" spans="1:17" s="11" customFormat="1" x14ac:dyDescent="0.2">
      <c r="A85" s="46">
        <v>3237</v>
      </c>
      <c r="B85" s="47" t="s">
        <v>27</v>
      </c>
      <c r="C85" s="121">
        <f t="shared" si="11"/>
        <v>116000</v>
      </c>
      <c r="D85" s="126">
        <v>0</v>
      </c>
      <c r="E85" s="125">
        <v>89000</v>
      </c>
      <c r="F85" s="125">
        <v>1000</v>
      </c>
      <c r="G85" s="121">
        <v>25000</v>
      </c>
      <c r="H85" s="125">
        <v>0</v>
      </c>
      <c r="I85" s="138">
        <v>0</v>
      </c>
      <c r="J85" s="138">
        <v>0</v>
      </c>
      <c r="K85" s="125">
        <v>0</v>
      </c>
      <c r="L85" s="125">
        <v>0</v>
      </c>
      <c r="M85" s="138">
        <v>1000</v>
      </c>
      <c r="N85" s="125">
        <v>0</v>
      </c>
      <c r="O85" s="121"/>
      <c r="P85" s="125"/>
      <c r="Q85" s="2"/>
    </row>
    <row r="86" spans="1:17" s="7" customFormat="1" x14ac:dyDescent="0.2">
      <c r="A86" s="38">
        <v>3238</v>
      </c>
      <c r="B86" s="39" t="s">
        <v>28</v>
      </c>
      <c r="C86" s="121">
        <f t="shared" si="11"/>
        <v>10000</v>
      </c>
      <c r="D86" s="121">
        <v>0</v>
      </c>
      <c r="E86" s="121">
        <v>10000</v>
      </c>
      <c r="F86" s="121">
        <v>0</v>
      </c>
      <c r="G86" s="121">
        <v>0</v>
      </c>
      <c r="H86" s="121">
        <v>0</v>
      </c>
      <c r="I86" s="138">
        <v>0</v>
      </c>
      <c r="J86" s="138">
        <v>0</v>
      </c>
      <c r="K86" s="121">
        <v>0</v>
      </c>
      <c r="L86" s="125">
        <v>0</v>
      </c>
      <c r="M86" s="138">
        <v>0</v>
      </c>
      <c r="N86" s="125">
        <v>0</v>
      </c>
      <c r="O86" s="121"/>
      <c r="P86" s="121"/>
      <c r="Q86" s="2"/>
    </row>
    <row r="87" spans="1:17" s="11" customFormat="1" x14ac:dyDescent="0.2">
      <c r="A87" s="46">
        <v>3239</v>
      </c>
      <c r="B87" s="47" t="s">
        <v>29</v>
      </c>
      <c r="C87" s="121">
        <f t="shared" si="11"/>
        <v>23200</v>
      </c>
      <c r="D87" s="124">
        <v>0</v>
      </c>
      <c r="E87" s="125">
        <v>23200</v>
      </c>
      <c r="F87" s="121">
        <v>0</v>
      </c>
      <c r="G87" s="125">
        <v>0</v>
      </c>
      <c r="H87" s="125">
        <v>0</v>
      </c>
      <c r="I87" s="138">
        <v>0</v>
      </c>
      <c r="J87" s="138">
        <v>0</v>
      </c>
      <c r="K87" s="125">
        <v>0</v>
      </c>
      <c r="L87" s="125">
        <v>0</v>
      </c>
      <c r="M87" s="138">
        <v>0</v>
      </c>
      <c r="N87" s="125">
        <v>0</v>
      </c>
      <c r="O87" s="121"/>
      <c r="P87" s="125"/>
      <c r="Q87" s="2"/>
    </row>
    <row r="88" spans="1:17" s="11" customFormat="1" x14ac:dyDescent="0.2">
      <c r="A88" s="46">
        <v>3241</v>
      </c>
      <c r="B88" s="47" t="s">
        <v>30</v>
      </c>
      <c r="C88" s="121">
        <f t="shared" si="11"/>
        <v>52000</v>
      </c>
      <c r="D88" s="124">
        <v>0</v>
      </c>
      <c r="E88" s="125">
        <v>52000</v>
      </c>
      <c r="F88" s="121">
        <v>0</v>
      </c>
      <c r="G88" s="125">
        <v>0</v>
      </c>
      <c r="H88" s="125">
        <v>0</v>
      </c>
      <c r="I88" s="138">
        <v>0</v>
      </c>
      <c r="J88" s="138">
        <v>0</v>
      </c>
      <c r="K88" s="125">
        <v>0</v>
      </c>
      <c r="L88" s="125">
        <v>0</v>
      </c>
      <c r="M88" s="138">
        <v>0</v>
      </c>
      <c r="N88" s="125">
        <v>0</v>
      </c>
      <c r="O88" s="121"/>
      <c r="P88" s="125"/>
      <c r="Q88" s="2"/>
    </row>
    <row r="89" spans="1:17" s="11" customFormat="1" x14ac:dyDescent="0.2">
      <c r="A89" s="147">
        <v>3291</v>
      </c>
      <c r="B89" s="148" t="s">
        <v>103</v>
      </c>
      <c r="C89" s="138">
        <f>SUM(D89:N89)</f>
        <v>20000</v>
      </c>
      <c r="D89" s="126">
        <v>20000</v>
      </c>
      <c r="E89" s="138">
        <v>0</v>
      </c>
      <c r="F89" s="138">
        <v>0</v>
      </c>
      <c r="G89" s="138">
        <v>0</v>
      </c>
      <c r="H89" s="138">
        <v>0</v>
      </c>
      <c r="I89" s="138">
        <v>0</v>
      </c>
      <c r="J89" s="138">
        <v>0</v>
      </c>
      <c r="K89" s="138">
        <v>0</v>
      </c>
      <c r="L89" s="138">
        <v>0</v>
      </c>
      <c r="M89" s="138">
        <v>0</v>
      </c>
      <c r="N89" s="138">
        <v>0</v>
      </c>
      <c r="O89" s="138"/>
      <c r="P89" s="138"/>
      <c r="Q89" s="2"/>
    </row>
    <row r="90" spans="1:17" s="11" customFormat="1" x14ac:dyDescent="0.2">
      <c r="A90" s="46">
        <v>3292</v>
      </c>
      <c r="B90" s="47" t="s">
        <v>41</v>
      </c>
      <c r="C90" s="121">
        <f t="shared" si="11"/>
        <v>2000</v>
      </c>
      <c r="D90" s="124">
        <v>0</v>
      </c>
      <c r="E90" s="125">
        <v>2000</v>
      </c>
      <c r="F90" s="121">
        <v>0</v>
      </c>
      <c r="G90" s="125">
        <v>0</v>
      </c>
      <c r="H90" s="125">
        <v>0</v>
      </c>
      <c r="I90" s="138">
        <v>0</v>
      </c>
      <c r="J90" s="138">
        <v>0</v>
      </c>
      <c r="K90" s="125">
        <v>0</v>
      </c>
      <c r="L90" s="125">
        <v>0</v>
      </c>
      <c r="M90" s="138">
        <v>0</v>
      </c>
      <c r="N90" s="125">
        <v>0</v>
      </c>
      <c r="O90" s="121"/>
      <c r="P90" s="125"/>
      <c r="Q90" s="2"/>
    </row>
    <row r="91" spans="1:17" s="11" customFormat="1" x14ac:dyDescent="0.2">
      <c r="A91" s="46">
        <v>3293</v>
      </c>
      <c r="B91" s="47" t="s">
        <v>38</v>
      </c>
      <c r="C91" s="121">
        <f t="shared" si="11"/>
        <v>36000</v>
      </c>
      <c r="D91" s="124">
        <v>0</v>
      </c>
      <c r="E91" s="125">
        <v>36000</v>
      </c>
      <c r="F91" s="121">
        <v>0</v>
      </c>
      <c r="G91" s="125">
        <v>0</v>
      </c>
      <c r="H91" s="125">
        <v>0</v>
      </c>
      <c r="I91" s="138">
        <v>0</v>
      </c>
      <c r="J91" s="138">
        <v>0</v>
      </c>
      <c r="K91" s="125">
        <v>0</v>
      </c>
      <c r="L91" s="125">
        <v>0</v>
      </c>
      <c r="M91" s="138">
        <v>0</v>
      </c>
      <c r="N91" s="125">
        <v>0</v>
      </c>
      <c r="O91" s="121"/>
      <c r="P91" s="125"/>
      <c r="Q91" s="2"/>
    </row>
    <row r="92" spans="1:17" s="11" customFormat="1" x14ac:dyDescent="0.2">
      <c r="A92" s="46">
        <v>3294</v>
      </c>
      <c r="B92" s="47" t="s">
        <v>31</v>
      </c>
      <c r="C92" s="121">
        <f t="shared" si="11"/>
        <v>5000</v>
      </c>
      <c r="D92" s="124">
        <v>0</v>
      </c>
      <c r="E92" s="125">
        <v>5000</v>
      </c>
      <c r="F92" s="121">
        <v>0</v>
      </c>
      <c r="G92" s="125">
        <v>0</v>
      </c>
      <c r="H92" s="125">
        <v>0</v>
      </c>
      <c r="I92" s="138">
        <v>0</v>
      </c>
      <c r="J92" s="138">
        <v>0</v>
      </c>
      <c r="K92" s="125">
        <v>0</v>
      </c>
      <c r="L92" s="125">
        <v>0</v>
      </c>
      <c r="M92" s="138">
        <v>0</v>
      </c>
      <c r="N92" s="125">
        <v>0</v>
      </c>
      <c r="O92" s="121"/>
      <c r="P92" s="125"/>
      <c r="Q92" s="2"/>
    </row>
    <row r="93" spans="1:17" s="11" customFormat="1" x14ac:dyDescent="0.2">
      <c r="A93" s="135">
        <v>3295</v>
      </c>
      <c r="B93" s="136" t="s">
        <v>93</v>
      </c>
      <c r="C93" s="121">
        <f t="shared" si="11"/>
        <v>21000</v>
      </c>
      <c r="D93" s="124">
        <v>0</v>
      </c>
      <c r="E93" s="125">
        <v>8000</v>
      </c>
      <c r="F93" s="121">
        <v>0</v>
      </c>
      <c r="G93" s="125">
        <v>13000</v>
      </c>
      <c r="H93" s="125">
        <v>0</v>
      </c>
      <c r="I93" s="138">
        <v>0</v>
      </c>
      <c r="J93" s="138">
        <v>0</v>
      </c>
      <c r="K93" s="125">
        <v>0</v>
      </c>
      <c r="L93" s="125">
        <v>0</v>
      </c>
      <c r="M93" s="138">
        <v>0</v>
      </c>
      <c r="N93" s="125">
        <v>0</v>
      </c>
      <c r="O93" s="121"/>
      <c r="P93" s="125"/>
      <c r="Q93" s="2"/>
    </row>
    <row r="94" spans="1:17" s="11" customFormat="1" x14ac:dyDescent="0.2">
      <c r="A94" s="46">
        <v>3299</v>
      </c>
      <c r="B94" s="48" t="s">
        <v>32</v>
      </c>
      <c r="C94" s="121">
        <f t="shared" si="11"/>
        <v>16000</v>
      </c>
      <c r="D94" s="124">
        <v>0</v>
      </c>
      <c r="E94" s="125">
        <v>16000</v>
      </c>
      <c r="F94" s="121">
        <v>0</v>
      </c>
      <c r="G94" s="125">
        <v>0</v>
      </c>
      <c r="H94" s="125">
        <v>0</v>
      </c>
      <c r="I94" s="138">
        <v>0</v>
      </c>
      <c r="J94" s="138">
        <v>0</v>
      </c>
      <c r="K94" s="125">
        <v>0</v>
      </c>
      <c r="L94" s="125">
        <v>0</v>
      </c>
      <c r="M94" s="138">
        <v>0</v>
      </c>
      <c r="N94" s="125">
        <v>0</v>
      </c>
      <c r="O94" s="121"/>
      <c r="P94" s="125"/>
      <c r="Q94" s="2"/>
    </row>
    <row r="95" spans="1:17" s="11" customFormat="1" x14ac:dyDescent="0.2">
      <c r="A95" s="46">
        <v>3431</v>
      </c>
      <c r="B95" s="48" t="s">
        <v>56</v>
      </c>
      <c r="C95" s="121">
        <f t="shared" si="11"/>
        <v>100</v>
      </c>
      <c r="D95" s="124">
        <v>0</v>
      </c>
      <c r="E95" s="125">
        <v>100</v>
      </c>
      <c r="F95" s="121">
        <v>0</v>
      </c>
      <c r="G95" s="125">
        <v>0</v>
      </c>
      <c r="H95" s="125">
        <v>0</v>
      </c>
      <c r="I95" s="138">
        <v>0</v>
      </c>
      <c r="J95" s="138">
        <v>0</v>
      </c>
      <c r="K95" s="125">
        <v>0</v>
      </c>
      <c r="L95" s="125">
        <v>0</v>
      </c>
      <c r="M95" s="138">
        <v>0</v>
      </c>
      <c r="N95" s="125">
        <v>0</v>
      </c>
      <c r="O95" s="121"/>
      <c r="P95" s="125"/>
      <c r="Q95" s="2"/>
    </row>
    <row r="96" spans="1:17" s="11" customFormat="1" x14ac:dyDescent="0.2">
      <c r="A96" s="46">
        <v>3433</v>
      </c>
      <c r="B96" s="48" t="s">
        <v>57</v>
      </c>
      <c r="C96" s="121">
        <f t="shared" si="11"/>
        <v>1000</v>
      </c>
      <c r="D96" s="124">
        <v>0</v>
      </c>
      <c r="E96" s="125">
        <v>1000</v>
      </c>
      <c r="F96" s="121">
        <v>0</v>
      </c>
      <c r="G96" s="125">
        <v>0</v>
      </c>
      <c r="H96" s="125">
        <v>0</v>
      </c>
      <c r="I96" s="138">
        <v>0</v>
      </c>
      <c r="J96" s="138">
        <v>0</v>
      </c>
      <c r="K96" s="125">
        <v>0</v>
      </c>
      <c r="L96" s="125">
        <v>0</v>
      </c>
      <c r="M96" s="138">
        <v>0</v>
      </c>
      <c r="N96" s="125">
        <v>0</v>
      </c>
      <c r="O96" s="121"/>
      <c r="P96" s="125"/>
      <c r="Q96" s="2"/>
    </row>
    <row r="97" spans="1:17" s="6" customFormat="1" x14ac:dyDescent="0.2">
      <c r="A97" s="38"/>
      <c r="B97" s="42" t="s">
        <v>17</v>
      </c>
      <c r="C97" s="120">
        <f>SUM(D97:N97)</f>
        <v>1254100</v>
      </c>
      <c r="D97" s="120">
        <f t="shared" ref="D97:N97" si="12">SUM(D71)</f>
        <v>53100</v>
      </c>
      <c r="E97" s="120">
        <f t="shared" si="12"/>
        <v>769500</v>
      </c>
      <c r="F97" s="120">
        <f t="shared" si="12"/>
        <v>2000</v>
      </c>
      <c r="G97" s="120">
        <f t="shared" si="12"/>
        <v>421000</v>
      </c>
      <c r="H97" s="120">
        <f t="shared" si="12"/>
        <v>0</v>
      </c>
      <c r="I97" s="145">
        <f t="shared" si="12"/>
        <v>5284</v>
      </c>
      <c r="J97" s="145">
        <f t="shared" si="12"/>
        <v>2216</v>
      </c>
      <c r="K97" s="120">
        <f t="shared" si="12"/>
        <v>0</v>
      </c>
      <c r="L97" s="120">
        <f t="shared" si="12"/>
        <v>0</v>
      </c>
      <c r="M97" s="145">
        <f t="shared" si="12"/>
        <v>1000</v>
      </c>
      <c r="N97" s="120">
        <f t="shared" si="12"/>
        <v>0</v>
      </c>
      <c r="O97" s="120">
        <f>SUM(C97)</f>
        <v>1254100</v>
      </c>
      <c r="P97" s="123">
        <f>SUM(C97)</f>
        <v>1254100</v>
      </c>
      <c r="Q97" s="4"/>
    </row>
    <row r="98" spans="1:17" s="6" customFormat="1" x14ac:dyDescent="0.2">
      <c r="A98" s="163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  <c r="Q98" s="4"/>
    </row>
    <row r="99" spans="1:17" s="3" customFormat="1" x14ac:dyDescent="0.2">
      <c r="A99" s="151" t="s">
        <v>105</v>
      </c>
      <c r="B99" s="152"/>
      <c r="C99" s="152"/>
      <c r="D99" s="152"/>
      <c r="E99" s="152"/>
      <c r="F99" s="152"/>
      <c r="G99" s="152"/>
      <c r="H99" s="152"/>
      <c r="I99" s="152"/>
      <c r="J99" s="152"/>
      <c r="K99" s="28"/>
      <c r="L99" s="127"/>
      <c r="M99" s="127"/>
      <c r="N99" s="139"/>
      <c r="O99" s="29"/>
      <c r="P99" s="30"/>
      <c r="Q99" s="18"/>
    </row>
    <row r="100" spans="1:17" ht="42" x14ac:dyDescent="0.2">
      <c r="A100" s="31" t="s">
        <v>6</v>
      </c>
      <c r="B100" s="32" t="s">
        <v>7</v>
      </c>
      <c r="C100" s="33" t="s">
        <v>100</v>
      </c>
      <c r="D100" s="33" t="s">
        <v>8</v>
      </c>
      <c r="E100" s="33" t="s">
        <v>9</v>
      </c>
      <c r="F100" s="33" t="s">
        <v>54</v>
      </c>
      <c r="G100" s="33" t="s">
        <v>0</v>
      </c>
      <c r="H100" s="33" t="s">
        <v>1</v>
      </c>
      <c r="I100" s="33" t="s">
        <v>2</v>
      </c>
      <c r="J100" s="33" t="s">
        <v>3</v>
      </c>
      <c r="K100" s="33" t="s">
        <v>4</v>
      </c>
      <c r="L100" s="33" t="s">
        <v>52</v>
      </c>
      <c r="M100" s="33" t="s">
        <v>62</v>
      </c>
      <c r="N100" s="33" t="s">
        <v>94</v>
      </c>
      <c r="O100" s="33" t="s">
        <v>90</v>
      </c>
      <c r="P100" s="34" t="s">
        <v>101</v>
      </c>
      <c r="Q100" s="19"/>
    </row>
    <row r="101" spans="1:17" x14ac:dyDescent="0.2">
      <c r="A101" s="153"/>
      <c r="B101" s="154"/>
      <c r="C101" s="155"/>
      <c r="D101" s="161" t="s">
        <v>10</v>
      </c>
      <c r="E101" s="162"/>
      <c r="F101" s="162"/>
      <c r="G101" s="162"/>
      <c r="H101" s="162"/>
      <c r="I101" s="162"/>
      <c r="J101" s="162"/>
      <c r="K101" s="35"/>
      <c r="L101" s="128"/>
      <c r="M101" s="128"/>
      <c r="N101" s="140"/>
      <c r="O101" s="156"/>
      <c r="P101" s="157"/>
      <c r="Q101" s="4"/>
    </row>
    <row r="102" spans="1:17" s="12" customFormat="1" x14ac:dyDescent="0.2">
      <c r="A102" s="44">
        <v>32</v>
      </c>
      <c r="B102" s="49" t="s">
        <v>19</v>
      </c>
      <c r="C102" s="120">
        <f>SUM(D102:N102)</f>
        <v>133936</v>
      </c>
      <c r="D102" s="120">
        <f t="shared" ref="D102:N102" si="13">SUM(D103:D107)</f>
        <v>40336</v>
      </c>
      <c r="E102" s="120">
        <f t="shared" si="13"/>
        <v>47100</v>
      </c>
      <c r="F102" s="120">
        <f t="shared" si="13"/>
        <v>0</v>
      </c>
      <c r="G102" s="120">
        <f t="shared" si="13"/>
        <v>0</v>
      </c>
      <c r="H102" s="120">
        <f t="shared" si="13"/>
        <v>20000</v>
      </c>
      <c r="I102" s="120">
        <f t="shared" si="13"/>
        <v>0</v>
      </c>
      <c r="J102" s="120">
        <f t="shared" si="13"/>
        <v>0</v>
      </c>
      <c r="K102" s="120">
        <f t="shared" si="13"/>
        <v>6500</v>
      </c>
      <c r="L102" s="120">
        <f t="shared" si="13"/>
        <v>20000</v>
      </c>
      <c r="M102" s="120">
        <f t="shared" si="13"/>
        <v>0</v>
      </c>
      <c r="N102" s="120">
        <f t="shared" si="13"/>
        <v>0</v>
      </c>
      <c r="O102" s="120">
        <f>SUM(C102)</f>
        <v>133936</v>
      </c>
      <c r="P102" s="123">
        <f>SUM(C102)</f>
        <v>133936</v>
      </c>
      <c r="Q102" s="4"/>
    </row>
    <row r="103" spans="1:17" s="11" customFormat="1" x14ac:dyDescent="0.2">
      <c r="A103" s="46">
        <v>3221</v>
      </c>
      <c r="B103" s="47" t="s">
        <v>66</v>
      </c>
      <c r="C103" s="121">
        <f>SUM(D103:M103)</f>
        <v>0</v>
      </c>
      <c r="D103" s="138">
        <v>0</v>
      </c>
      <c r="E103" s="138">
        <v>0</v>
      </c>
      <c r="F103" s="138">
        <v>0</v>
      </c>
      <c r="G103" s="138">
        <v>0</v>
      </c>
      <c r="H103" s="138">
        <v>0</v>
      </c>
      <c r="I103" s="138">
        <v>0</v>
      </c>
      <c r="J103" s="138">
        <v>0</v>
      </c>
      <c r="K103" s="138">
        <v>0</v>
      </c>
      <c r="L103" s="138">
        <v>0</v>
      </c>
      <c r="M103" s="138">
        <v>0</v>
      </c>
      <c r="N103" s="138">
        <v>0</v>
      </c>
      <c r="O103" s="121"/>
      <c r="P103" s="125"/>
      <c r="Q103" s="2"/>
    </row>
    <row r="104" spans="1:17" s="11" customFormat="1" x14ac:dyDescent="0.2">
      <c r="A104" s="46">
        <v>3237</v>
      </c>
      <c r="B104" s="47" t="s">
        <v>50</v>
      </c>
      <c r="C104" s="121">
        <f>SUM(D104:N104)</f>
        <v>102936</v>
      </c>
      <c r="D104" s="126">
        <v>40336</v>
      </c>
      <c r="E104" s="138">
        <v>22600</v>
      </c>
      <c r="F104" s="138">
        <v>0</v>
      </c>
      <c r="G104" s="138">
        <v>0</v>
      </c>
      <c r="H104" s="138">
        <v>20000</v>
      </c>
      <c r="I104" s="138">
        <v>0</v>
      </c>
      <c r="J104" s="138">
        <v>0</v>
      </c>
      <c r="K104" s="138">
        <v>0</v>
      </c>
      <c r="L104" s="138">
        <v>20000</v>
      </c>
      <c r="M104" s="138">
        <v>0</v>
      </c>
      <c r="N104" s="138">
        <v>0</v>
      </c>
      <c r="O104" s="121"/>
      <c r="P104" s="125"/>
      <c r="Q104" s="2"/>
    </row>
    <row r="105" spans="1:17" s="11" customFormat="1" x14ac:dyDescent="0.2">
      <c r="A105" s="46">
        <v>3239</v>
      </c>
      <c r="B105" s="47" t="s">
        <v>29</v>
      </c>
      <c r="C105" s="121">
        <f>SUM(D105:N105)</f>
        <v>9000</v>
      </c>
      <c r="D105" s="146">
        <v>0</v>
      </c>
      <c r="E105" s="138">
        <v>9000</v>
      </c>
      <c r="F105" s="138">
        <v>0</v>
      </c>
      <c r="G105" s="138">
        <v>0</v>
      </c>
      <c r="H105" s="138">
        <v>0</v>
      </c>
      <c r="I105" s="138">
        <v>0</v>
      </c>
      <c r="J105" s="138">
        <v>0</v>
      </c>
      <c r="K105" s="138">
        <v>0</v>
      </c>
      <c r="L105" s="138">
        <v>0</v>
      </c>
      <c r="M105" s="138">
        <v>0</v>
      </c>
      <c r="N105" s="138">
        <v>0</v>
      </c>
      <c r="O105" s="121"/>
      <c r="P105" s="125"/>
      <c r="Q105" s="2"/>
    </row>
    <row r="106" spans="1:17" s="11" customFormat="1" x14ac:dyDescent="0.2">
      <c r="A106" s="46">
        <v>3241</v>
      </c>
      <c r="B106" s="47" t="s">
        <v>49</v>
      </c>
      <c r="C106" s="121">
        <f>SUM(D106:N106)</f>
        <v>9700</v>
      </c>
      <c r="D106" s="138">
        <v>0</v>
      </c>
      <c r="E106" s="138">
        <v>9700</v>
      </c>
      <c r="F106" s="138">
        <v>0</v>
      </c>
      <c r="G106" s="138">
        <v>0</v>
      </c>
      <c r="H106" s="138">
        <v>0</v>
      </c>
      <c r="I106" s="138">
        <v>0</v>
      </c>
      <c r="J106" s="138">
        <v>0</v>
      </c>
      <c r="K106" s="138">
        <v>0</v>
      </c>
      <c r="L106" s="138">
        <v>0</v>
      </c>
      <c r="M106" s="138">
        <v>0</v>
      </c>
      <c r="N106" s="138">
        <v>0</v>
      </c>
      <c r="O106" s="121"/>
      <c r="P106" s="125"/>
      <c r="Q106" s="2"/>
    </row>
    <row r="107" spans="1:17" s="11" customFormat="1" x14ac:dyDescent="0.2">
      <c r="A107" s="46">
        <v>3293</v>
      </c>
      <c r="B107" s="47" t="s">
        <v>38</v>
      </c>
      <c r="C107" s="121">
        <f>SUM(D107:N107)</f>
        <v>12300</v>
      </c>
      <c r="D107" s="146">
        <v>0</v>
      </c>
      <c r="E107" s="138">
        <v>5800</v>
      </c>
      <c r="F107" s="138">
        <v>0</v>
      </c>
      <c r="G107" s="138">
        <v>0</v>
      </c>
      <c r="H107" s="138">
        <v>0</v>
      </c>
      <c r="I107" s="138">
        <v>0</v>
      </c>
      <c r="J107" s="138">
        <v>0</v>
      </c>
      <c r="K107" s="138">
        <v>6500</v>
      </c>
      <c r="L107" s="138">
        <v>0</v>
      </c>
      <c r="M107" s="138">
        <v>0</v>
      </c>
      <c r="N107" s="138">
        <v>0</v>
      </c>
      <c r="O107" s="121"/>
      <c r="P107" s="125"/>
      <c r="Q107" s="2"/>
    </row>
    <row r="108" spans="1:17" s="6" customFormat="1" x14ac:dyDescent="0.2">
      <c r="A108" s="38"/>
      <c r="B108" s="37" t="s">
        <v>17</v>
      </c>
      <c r="C108" s="120">
        <f>SUM(D108:N108)</f>
        <v>133936</v>
      </c>
      <c r="D108" s="120">
        <f t="shared" ref="D108:P108" si="14">SUM(D102)</f>
        <v>40336</v>
      </c>
      <c r="E108" s="120">
        <f t="shared" si="14"/>
        <v>47100</v>
      </c>
      <c r="F108" s="120">
        <f t="shared" si="14"/>
        <v>0</v>
      </c>
      <c r="G108" s="120">
        <f t="shared" si="14"/>
        <v>0</v>
      </c>
      <c r="H108" s="120">
        <f t="shared" si="14"/>
        <v>20000</v>
      </c>
      <c r="I108" s="120">
        <f t="shared" si="14"/>
        <v>0</v>
      </c>
      <c r="J108" s="120">
        <f t="shared" si="14"/>
        <v>0</v>
      </c>
      <c r="K108" s="120">
        <f t="shared" si="14"/>
        <v>6500</v>
      </c>
      <c r="L108" s="120">
        <f t="shared" si="14"/>
        <v>20000</v>
      </c>
      <c r="M108" s="120">
        <f t="shared" si="14"/>
        <v>0</v>
      </c>
      <c r="N108" s="120">
        <f t="shared" si="14"/>
        <v>0</v>
      </c>
      <c r="O108" s="120">
        <f t="shared" si="14"/>
        <v>133936</v>
      </c>
      <c r="P108" s="120">
        <f t="shared" si="14"/>
        <v>133936</v>
      </c>
      <c r="Q108" s="4"/>
    </row>
    <row r="109" spans="1:17" s="3" customFormat="1" x14ac:dyDescent="0.2">
      <c r="A109" s="151" t="s">
        <v>104</v>
      </c>
      <c r="B109" s="152"/>
      <c r="C109" s="152"/>
      <c r="D109" s="152"/>
      <c r="E109" s="152"/>
      <c r="F109" s="152"/>
      <c r="G109" s="152"/>
      <c r="H109" s="152"/>
      <c r="I109" s="152"/>
      <c r="J109" s="152"/>
      <c r="K109" s="28"/>
      <c r="L109" s="127"/>
      <c r="M109" s="127"/>
      <c r="N109" s="139"/>
      <c r="O109" s="29"/>
      <c r="P109" s="30"/>
      <c r="Q109" s="18"/>
    </row>
    <row r="110" spans="1:17" ht="42" x14ac:dyDescent="0.2">
      <c r="A110" s="31" t="s">
        <v>6</v>
      </c>
      <c r="B110" s="32" t="s">
        <v>7</v>
      </c>
      <c r="C110" s="33" t="s">
        <v>100</v>
      </c>
      <c r="D110" s="33" t="s">
        <v>8</v>
      </c>
      <c r="E110" s="33" t="s">
        <v>9</v>
      </c>
      <c r="F110" s="33" t="s">
        <v>54</v>
      </c>
      <c r="G110" s="33" t="s">
        <v>0</v>
      </c>
      <c r="H110" s="33" t="s">
        <v>1</v>
      </c>
      <c r="I110" s="33" t="s">
        <v>2</v>
      </c>
      <c r="J110" s="33" t="s">
        <v>3</v>
      </c>
      <c r="K110" s="33" t="s">
        <v>4</v>
      </c>
      <c r="L110" s="33" t="s">
        <v>52</v>
      </c>
      <c r="M110" s="33" t="s">
        <v>62</v>
      </c>
      <c r="N110" s="33" t="s">
        <v>94</v>
      </c>
      <c r="O110" s="33" t="s">
        <v>90</v>
      </c>
      <c r="P110" s="34" t="s">
        <v>101</v>
      </c>
      <c r="Q110" s="19"/>
    </row>
    <row r="111" spans="1:17" x14ac:dyDescent="0.2">
      <c r="A111" s="153"/>
      <c r="B111" s="154"/>
      <c r="C111" s="155"/>
      <c r="D111" s="161" t="s">
        <v>10</v>
      </c>
      <c r="E111" s="162"/>
      <c r="F111" s="162"/>
      <c r="G111" s="162"/>
      <c r="H111" s="162"/>
      <c r="I111" s="162"/>
      <c r="J111" s="162"/>
      <c r="K111" s="35"/>
      <c r="L111" s="128"/>
      <c r="M111" s="128"/>
      <c r="N111" s="140"/>
      <c r="O111" s="156"/>
      <c r="P111" s="157"/>
      <c r="Q111" s="4"/>
    </row>
    <row r="112" spans="1:17" s="12" customFormat="1" x14ac:dyDescent="0.2">
      <c r="A112" s="44">
        <v>42</v>
      </c>
      <c r="B112" s="49" t="s">
        <v>61</v>
      </c>
      <c r="C112" s="120">
        <f>SUM(D112:N112)</f>
        <v>214000</v>
      </c>
      <c r="D112" s="120">
        <f t="shared" ref="D112:N112" si="15">SUM(D113:D117)</f>
        <v>45000</v>
      </c>
      <c r="E112" s="120">
        <f t="shared" si="15"/>
        <v>76500</v>
      </c>
      <c r="F112" s="120">
        <f t="shared" si="15"/>
        <v>0</v>
      </c>
      <c r="G112" s="120">
        <f t="shared" si="15"/>
        <v>0</v>
      </c>
      <c r="H112" s="120">
        <f t="shared" si="15"/>
        <v>0</v>
      </c>
      <c r="I112" s="120">
        <f t="shared" si="15"/>
        <v>64462</v>
      </c>
      <c r="J112" s="120">
        <f t="shared" si="15"/>
        <v>27038</v>
      </c>
      <c r="K112" s="120">
        <f t="shared" si="15"/>
        <v>0</v>
      </c>
      <c r="L112" s="120">
        <f t="shared" si="15"/>
        <v>0</v>
      </c>
      <c r="M112" s="120">
        <f t="shared" si="15"/>
        <v>0</v>
      </c>
      <c r="N112" s="120">
        <f t="shared" si="15"/>
        <v>1000</v>
      </c>
      <c r="O112" s="120">
        <f>SUM(C112)</f>
        <v>214000</v>
      </c>
      <c r="P112" s="123">
        <f>SUM(C112)</f>
        <v>214000</v>
      </c>
      <c r="Q112" s="4"/>
    </row>
    <row r="113" spans="1:17" s="11" customFormat="1" x14ac:dyDescent="0.2">
      <c r="A113" s="46">
        <v>4221</v>
      </c>
      <c r="B113" s="47" t="s">
        <v>64</v>
      </c>
      <c r="C113" s="121">
        <f>SUM(D113:M113)</f>
        <v>0</v>
      </c>
      <c r="D113" s="124">
        <v>0</v>
      </c>
      <c r="E113" s="121">
        <v>0</v>
      </c>
      <c r="F113" s="121">
        <v>0</v>
      </c>
      <c r="G113" s="125">
        <v>0</v>
      </c>
      <c r="H113" s="125">
        <v>0</v>
      </c>
      <c r="I113" s="125">
        <v>0</v>
      </c>
      <c r="J113" s="125">
        <v>0</v>
      </c>
      <c r="K113" s="125">
        <v>0</v>
      </c>
      <c r="L113" s="121">
        <v>0</v>
      </c>
      <c r="M113" s="121">
        <v>0</v>
      </c>
      <c r="N113" s="121">
        <v>0</v>
      </c>
      <c r="O113" s="121"/>
      <c r="P113" s="125"/>
      <c r="Q113" s="2"/>
    </row>
    <row r="114" spans="1:17" s="11" customFormat="1" x14ac:dyDescent="0.2">
      <c r="A114" s="46">
        <v>4222</v>
      </c>
      <c r="B114" s="47" t="s">
        <v>102</v>
      </c>
      <c r="C114" s="121">
        <f>SUM(D114:M114)</f>
        <v>2500</v>
      </c>
      <c r="D114" s="121">
        <v>0</v>
      </c>
      <c r="E114" s="121">
        <v>2500</v>
      </c>
      <c r="F114" s="121">
        <v>0</v>
      </c>
      <c r="G114" s="121">
        <v>0</v>
      </c>
      <c r="H114" s="121">
        <v>0</v>
      </c>
      <c r="I114" s="121">
        <v>0</v>
      </c>
      <c r="J114" s="121">
        <v>0</v>
      </c>
      <c r="K114" s="121">
        <v>0</v>
      </c>
      <c r="L114" s="121">
        <v>0</v>
      </c>
      <c r="M114" s="121">
        <v>0</v>
      </c>
      <c r="N114" s="121">
        <v>0</v>
      </c>
      <c r="O114" s="121"/>
      <c r="P114" s="125"/>
      <c r="Q114" s="2"/>
    </row>
    <row r="115" spans="1:17" s="11" customFormat="1" x14ac:dyDescent="0.2">
      <c r="A115" s="46">
        <v>4226</v>
      </c>
      <c r="B115" s="47" t="s">
        <v>63</v>
      </c>
      <c r="C115" s="121">
        <f>SUM(D115:M115)</f>
        <v>151500</v>
      </c>
      <c r="D115" s="124">
        <v>0</v>
      </c>
      <c r="E115" s="121">
        <v>60000</v>
      </c>
      <c r="F115" s="121">
        <v>0</v>
      </c>
      <c r="G115" s="125">
        <v>0</v>
      </c>
      <c r="H115" s="125">
        <v>0</v>
      </c>
      <c r="I115" s="125">
        <v>64462</v>
      </c>
      <c r="J115" s="125">
        <v>27038</v>
      </c>
      <c r="K115" s="125">
        <v>0</v>
      </c>
      <c r="L115" s="121">
        <v>0</v>
      </c>
      <c r="M115" s="121">
        <v>0</v>
      </c>
      <c r="N115" s="121">
        <v>100</v>
      </c>
      <c r="O115" s="121"/>
      <c r="P115" s="125"/>
      <c r="Q115" s="2"/>
    </row>
    <row r="116" spans="1:17" s="11" customFormat="1" x14ac:dyDescent="0.2">
      <c r="A116" s="46">
        <v>4227</v>
      </c>
      <c r="B116" s="47" t="s">
        <v>65</v>
      </c>
      <c r="C116" s="121">
        <f>SUM(D116:M116)</f>
        <v>14000</v>
      </c>
      <c r="D116" s="124">
        <v>0</v>
      </c>
      <c r="E116" s="138">
        <v>14000</v>
      </c>
      <c r="F116" s="121">
        <v>0</v>
      </c>
      <c r="G116" s="125">
        <v>0</v>
      </c>
      <c r="H116" s="125">
        <v>0</v>
      </c>
      <c r="I116" s="125">
        <v>0</v>
      </c>
      <c r="J116" s="125">
        <v>0</v>
      </c>
      <c r="K116" s="125">
        <v>0</v>
      </c>
      <c r="L116" s="121">
        <v>0</v>
      </c>
      <c r="M116" s="121">
        <v>0</v>
      </c>
      <c r="N116" s="121">
        <v>900</v>
      </c>
      <c r="O116" s="121"/>
      <c r="P116" s="125"/>
      <c r="Q116" s="2"/>
    </row>
    <row r="117" spans="1:17" s="11" customFormat="1" x14ac:dyDescent="0.2">
      <c r="A117" s="46">
        <v>4511</v>
      </c>
      <c r="B117" s="47" t="s">
        <v>76</v>
      </c>
      <c r="C117" s="121">
        <f>SUM(D117:M117)</f>
        <v>45000</v>
      </c>
      <c r="D117" s="124">
        <v>45000</v>
      </c>
      <c r="E117" s="121">
        <v>0</v>
      </c>
      <c r="F117" s="121">
        <v>0</v>
      </c>
      <c r="G117" s="125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0</v>
      </c>
      <c r="M117" s="121">
        <v>0</v>
      </c>
      <c r="N117" s="121">
        <v>0</v>
      </c>
      <c r="O117" s="121"/>
      <c r="P117" s="125"/>
      <c r="Q117" s="2"/>
    </row>
    <row r="118" spans="1:17" s="6" customFormat="1" x14ac:dyDescent="0.2">
      <c r="A118" s="38"/>
      <c r="B118" s="37" t="s">
        <v>17</v>
      </c>
      <c r="C118" s="120">
        <f>SUM(D118:N118)</f>
        <v>214000</v>
      </c>
      <c r="D118" s="120">
        <f t="shared" ref="D118:P118" si="16">SUM(D112)</f>
        <v>45000</v>
      </c>
      <c r="E118" s="120">
        <f t="shared" si="16"/>
        <v>76500</v>
      </c>
      <c r="F118" s="120">
        <f t="shared" si="16"/>
        <v>0</v>
      </c>
      <c r="G118" s="120">
        <f t="shared" si="16"/>
        <v>0</v>
      </c>
      <c r="H118" s="120">
        <f t="shared" si="16"/>
        <v>0</v>
      </c>
      <c r="I118" s="120">
        <f t="shared" si="16"/>
        <v>64462</v>
      </c>
      <c r="J118" s="120">
        <f t="shared" si="16"/>
        <v>27038</v>
      </c>
      <c r="K118" s="120">
        <f t="shared" si="16"/>
        <v>0</v>
      </c>
      <c r="L118" s="120">
        <f t="shared" si="16"/>
        <v>0</v>
      </c>
      <c r="M118" s="120">
        <f t="shared" si="16"/>
        <v>0</v>
      </c>
      <c r="N118" s="120">
        <f t="shared" si="16"/>
        <v>1000</v>
      </c>
      <c r="O118" s="120">
        <f t="shared" si="16"/>
        <v>214000</v>
      </c>
      <c r="P118" s="120">
        <f t="shared" si="16"/>
        <v>214000</v>
      </c>
      <c r="Q118" s="4"/>
    </row>
    <row r="119" spans="1:17" x14ac:dyDescent="0.2">
      <c r="A119" s="158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60"/>
      <c r="Q119" s="4"/>
    </row>
    <row r="120" spans="1:17" s="115" customFormat="1" ht="12" x14ac:dyDescent="0.2">
      <c r="A120" s="116"/>
      <c r="B120" s="117" t="s">
        <v>39</v>
      </c>
      <c r="C120" s="118">
        <f t="shared" ref="C120:N120" si="17">SUM(C118+C108+C97+C66+C56+C36)</f>
        <v>6202122</v>
      </c>
      <c r="D120" s="118">
        <f t="shared" si="17"/>
        <v>727477</v>
      </c>
      <c r="E120" s="118">
        <f>SUM(E118+E108+E97+E66+E56+E36)</f>
        <v>893100</v>
      </c>
      <c r="F120" s="118">
        <f t="shared" si="17"/>
        <v>2000</v>
      </c>
      <c r="G120" s="118">
        <f t="shared" si="17"/>
        <v>4334257</v>
      </c>
      <c r="H120" s="118">
        <f t="shared" si="17"/>
        <v>20000</v>
      </c>
      <c r="I120" s="118">
        <f t="shared" si="17"/>
        <v>136780</v>
      </c>
      <c r="J120" s="119">
        <f t="shared" si="17"/>
        <v>57370</v>
      </c>
      <c r="K120" s="119">
        <f t="shared" si="17"/>
        <v>6500</v>
      </c>
      <c r="L120" s="119">
        <f t="shared" si="17"/>
        <v>20000</v>
      </c>
      <c r="M120" s="119">
        <f t="shared" si="17"/>
        <v>3638</v>
      </c>
      <c r="N120" s="119">
        <f t="shared" si="17"/>
        <v>1000</v>
      </c>
      <c r="O120" s="119">
        <f>SUM(+O118+O108+O97+O66+O56+O36)</f>
        <v>6202122</v>
      </c>
      <c r="P120" s="119">
        <f>SUM(+P118+P108+P97+P66+P56+P36)</f>
        <v>6202122</v>
      </c>
      <c r="Q120" s="114"/>
    </row>
    <row r="121" spans="1:17" x14ac:dyDescent="0.2">
      <c r="A121" s="50"/>
      <c r="B121" s="99"/>
      <c r="C121" s="100"/>
      <c r="D121" s="5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6"/>
      <c r="P121" s="52"/>
      <c r="Q121" s="2"/>
    </row>
    <row r="122" spans="1:17" x14ac:dyDescent="0.2">
      <c r="A122" s="50"/>
      <c r="B122" s="53"/>
      <c r="C122" s="26"/>
      <c r="D122" s="5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6"/>
      <c r="P122" s="52"/>
      <c r="Q122" s="2"/>
    </row>
    <row r="123" spans="1:17" ht="12.75" customHeight="1" x14ac:dyDescent="0.25">
      <c r="A123" s="85" t="s">
        <v>42</v>
      </c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2"/>
    </row>
    <row r="124" spans="1:17" ht="22.5" customHeight="1" x14ac:dyDescent="0.25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166" t="s">
        <v>73</v>
      </c>
      <c r="L124" s="166"/>
      <c r="M124" s="166"/>
      <c r="N124" s="166"/>
      <c r="O124" s="166"/>
      <c r="P124" s="85"/>
      <c r="Q124" s="2"/>
    </row>
    <row r="125" spans="1:17" ht="18.75" customHeight="1" x14ac:dyDescent="0.2">
      <c r="A125" s="86"/>
      <c r="B125" s="87"/>
      <c r="C125" s="87"/>
      <c r="D125" s="87"/>
      <c r="E125" s="87"/>
      <c r="F125" s="87"/>
      <c r="G125" s="87"/>
      <c r="H125" s="87"/>
      <c r="I125" s="87"/>
      <c r="J125" s="167" t="s">
        <v>74</v>
      </c>
      <c r="K125" s="167"/>
      <c r="L125" s="167"/>
      <c r="M125" s="167"/>
      <c r="N125" s="167"/>
      <c r="O125" s="167"/>
      <c r="P125" s="167"/>
      <c r="Q125" s="5"/>
    </row>
    <row r="126" spans="1:17" x14ac:dyDescent="0.2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8"/>
    </row>
    <row r="127" spans="1:17" x14ac:dyDescent="0.2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8"/>
    </row>
    <row r="128" spans="1:17" x14ac:dyDescent="0.2">
      <c r="A128" s="59"/>
      <c r="B128" s="60"/>
      <c r="C128" s="61"/>
      <c r="D128" s="62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61"/>
      <c r="P128" s="57"/>
      <c r="Q128" s="10"/>
    </row>
    <row r="129" spans="1:29" x14ac:dyDescent="0.2">
      <c r="A129" s="63"/>
      <c r="B129" s="64"/>
      <c r="C129" s="65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65"/>
      <c r="P129" s="58"/>
      <c r="Q129" s="14"/>
    </row>
    <row r="130" spans="1:29" x14ac:dyDescent="0.2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8"/>
    </row>
    <row r="131" spans="1:29" x14ac:dyDescent="0.2">
      <c r="A131" s="66"/>
      <c r="B131" s="67"/>
      <c r="C131" s="68"/>
      <c r="D131" s="54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68"/>
      <c r="P131" s="57"/>
      <c r="Q131" s="5"/>
    </row>
    <row r="132" spans="1:29" x14ac:dyDescent="0.2">
      <c r="A132" s="66"/>
      <c r="B132" s="69"/>
      <c r="C132" s="70"/>
      <c r="D132" s="71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70"/>
      <c r="P132" s="57"/>
      <c r="Q132" s="15"/>
    </row>
    <row r="133" spans="1:29" x14ac:dyDescent="0.2">
      <c r="A133" s="66"/>
      <c r="B133" s="69"/>
      <c r="C133" s="70"/>
      <c r="D133" s="71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70"/>
      <c r="P133" s="57"/>
      <c r="Q133" s="15"/>
    </row>
    <row r="134" spans="1:29" x14ac:dyDescent="0.2">
      <c r="A134" s="73"/>
      <c r="B134" s="69"/>
      <c r="C134" s="70"/>
      <c r="D134" s="71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70"/>
      <c r="P134" s="57"/>
      <c r="Q134" s="15"/>
    </row>
    <row r="135" spans="1:29" x14ac:dyDescent="0.2">
      <c r="A135" s="74"/>
      <c r="B135" s="74"/>
      <c r="C135" s="75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5"/>
      <c r="P135" s="57"/>
      <c r="Q135" s="16"/>
    </row>
    <row r="136" spans="1:29" x14ac:dyDescent="0.2">
      <c r="A136" s="76"/>
      <c r="B136" s="77"/>
      <c r="C136" s="78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8"/>
      <c r="P136" s="62"/>
      <c r="Q136" s="17"/>
    </row>
    <row r="137" spans="1:29" x14ac:dyDescent="0.2">
      <c r="A137" s="74"/>
      <c r="B137" s="74"/>
      <c r="C137" s="70"/>
      <c r="D137" s="71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70"/>
      <c r="P137" s="58"/>
      <c r="Q137" s="15"/>
    </row>
    <row r="138" spans="1:29" x14ac:dyDescent="0.2">
      <c r="A138" s="66"/>
      <c r="B138" s="67"/>
      <c r="C138" s="68"/>
      <c r="D138" s="54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68"/>
      <c r="P138" s="57"/>
      <c r="Q138" s="5"/>
    </row>
    <row r="139" spans="1:29" x14ac:dyDescent="0.2">
      <c r="A139" s="80"/>
      <c r="B139" s="81"/>
      <c r="C139" s="68"/>
      <c r="D139" s="54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68"/>
      <c r="P139" s="57"/>
      <c r="Q139" s="5"/>
    </row>
    <row r="140" spans="1:29" x14ac:dyDescent="0.2">
      <c r="A140" s="66"/>
      <c r="B140" s="67"/>
      <c r="C140" s="68"/>
      <c r="D140" s="54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68"/>
      <c r="P140" s="57"/>
      <c r="Q140" s="5"/>
    </row>
    <row r="141" spans="1:29" x14ac:dyDescent="0.2">
      <c r="A141" s="66"/>
      <c r="B141" s="82"/>
      <c r="C141" s="68"/>
      <c r="D141" s="54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68"/>
      <c r="P141" s="57"/>
      <c r="Q141" s="5"/>
    </row>
    <row r="142" spans="1:29" x14ac:dyDescent="0.2">
      <c r="A142" s="66"/>
      <c r="B142" s="82"/>
      <c r="C142" s="68"/>
      <c r="D142" s="54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68"/>
      <c r="P142" s="57"/>
      <c r="Q142" s="5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spans="1:29" x14ac:dyDescent="0.2">
      <c r="A143" s="74"/>
      <c r="B143" s="72"/>
      <c r="C143" s="70"/>
      <c r="D143" s="71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70"/>
      <c r="P143" s="58"/>
      <c r="Q143" s="15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1:29" x14ac:dyDescent="0.2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8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spans="1:29" x14ac:dyDescent="0.2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8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 x14ac:dyDescent="0.2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8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spans="1:29" x14ac:dyDescent="0.2">
      <c r="A147" s="59"/>
      <c r="B147" s="60"/>
      <c r="C147" s="61"/>
      <c r="D147" s="62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61"/>
      <c r="P147" s="57"/>
      <c r="Q147" s="10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</row>
    <row r="148" spans="1:29" x14ac:dyDescent="0.2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8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 x14ac:dyDescent="0.2">
      <c r="A149" s="59"/>
      <c r="B149" s="60"/>
      <c r="C149" s="61"/>
      <c r="D149" s="62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61"/>
      <c r="P149" s="57"/>
      <c r="Q149" s="10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spans="1:29" x14ac:dyDescent="0.2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8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29" x14ac:dyDescent="0.2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8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 x14ac:dyDescent="0.2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8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  <row r="153" spans="1:29" x14ac:dyDescent="0.2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8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</row>
    <row r="154" spans="1:29" x14ac:dyDescent="0.2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8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</row>
    <row r="155" spans="1:29" x14ac:dyDescent="0.2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8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</row>
    <row r="156" spans="1:29" x14ac:dyDescent="0.2">
      <c r="A156" s="59"/>
      <c r="B156" s="60"/>
      <c r="C156" s="61"/>
      <c r="D156" s="62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61"/>
      <c r="P156" s="57"/>
      <c r="Q156" s="10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spans="1:29" x14ac:dyDescent="0.2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8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</row>
    <row r="158" spans="1:29" x14ac:dyDescent="0.2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8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spans="1:29" x14ac:dyDescent="0.2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8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 x14ac:dyDescent="0.2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8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spans="1:29" x14ac:dyDescent="0.2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8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</row>
    <row r="162" spans="1:29" x14ac:dyDescent="0.2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8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 x14ac:dyDescent="0.2">
      <c r="A163" s="59"/>
      <c r="B163" s="60"/>
      <c r="C163" s="61"/>
      <c r="D163" s="62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61"/>
      <c r="P163" s="57"/>
      <c r="Q163" s="10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 x14ac:dyDescent="0.2">
      <c r="A164" s="63"/>
      <c r="B164" s="64"/>
      <c r="C164" s="65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65"/>
      <c r="P164" s="58"/>
      <c r="Q164" s="14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 x14ac:dyDescent="0.2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8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</row>
    <row r="166" spans="1:29" x14ac:dyDescent="0.2">
      <c r="A166" s="59"/>
      <c r="B166" s="83"/>
      <c r="C166" s="61"/>
      <c r="D166" s="62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61"/>
      <c r="P166" s="57"/>
      <c r="Q166" s="10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</row>
    <row r="167" spans="1:29" x14ac:dyDescent="0.2">
      <c r="A167" s="66"/>
      <c r="B167" s="69"/>
      <c r="C167" s="70"/>
      <c r="D167" s="71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70"/>
      <c r="P167" s="57"/>
      <c r="Q167" s="15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</row>
    <row r="168" spans="1:29" x14ac:dyDescent="0.2">
      <c r="A168" s="66"/>
      <c r="B168" s="67"/>
      <c r="C168" s="68"/>
      <c r="D168" s="54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68"/>
      <c r="P168" s="57"/>
      <c r="Q168" s="5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 x14ac:dyDescent="0.2">
      <c r="A169" s="73"/>
      <c r="B169" s="67"/>
      <c r="C169" s="68"/>
      <c r="D169" s="54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68"/>
      <c r="P169" s="57"/>
      <c r="Q169" s="5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</row>
    <row r="170" spans="1:29" x14ac:dyDescent="0.2">
      <c r="A170" s="74"/>
      <c r="B170" s="69"/>
      <c r="C170" s="70"/>
      <c r="D170" s="71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70"/>
      <c r="P170" s="58"/>
      <c r="Q170" s="15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spans="1:29" x14ac:dyDescent="0.2">
      <c r="A171" s="66"/>
      <c r="B171" s="67"/>
      <c r="C171" s="68"/>
      <c r="D171" s="54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68"/>
      <c r="P171" s="57"/>
      <c r="Q171" s="5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 x14ac:dyDescent="0.2">
      <c r="A172" s="66"/>
      <c r="B172" s="67"/>
      <c r="C172" s="68"/>
      <c r="D172" s="54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68"/>
      <c r="P172" s="57"/>
      <c r="Q172" s="5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 x14ac:dyDescent="0.2">
      <c r="A173" s="66"/>
      <c r="B173" s="72"/>
      <c r="C173" s="70"/>
      <c r="D173" s="71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70"/>
      <c r="P173" s="57"/>
      <c r="Q173" s="15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</row>
    <row r="174" spans="1:29" x14ac:dyDescent="0.2">
      <c r="A174" s="66"/>
      <c r="B174" s="67"/>
      <c r="C174" s="68"/>
      <c r="D174" s="54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68"/>
      <c r="P174" s="57"/>
      <c r="Q174" s="5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</sheetData>
  <mergeCells count="33">
    <mergeCell ref="A98:P98"/>
    <mergeCell ref="D40:J40"/>
    <mergeCell ref="A119:P119"/>
    <mergeCell ref="K124:O124"/>
    <mergeCell ref="J125:P125"/>
    <mergeCell ref="A58:J58"/>
    <mergeCell ref="A70:C70"/>
    <mergeCell ref="A67:P67"/>
    <mergeCell ref="A68:J68"/>
    <mergeCell ref="D70:J70"/>
    <mergeCell ref="O70:P70"/>
    <mergeCell ref="D60:J60"/>
    <mergeCell ref="A60:C60"/>
    <mergeCell ref="O111:P111"/>
    <mergeCell ref="D111:J111"/>
    <mergeCell ref="A111:C111"/>
    <mergeCell ref="A109:J109"/>
    <mergeCell ref="O101:P101"/>
    <mergeCell ref="A99:J99"/>
    <mergeCell ref="A101:C101"/>
    <mergeCell ref="D101:J101"/>
    <mergeCell ref="A1:Q1"/>
    <mergeCell ref="A3:J3"/>
    <mergeCell ref="A26:J26"/>
    <mergeCell ref="A28:C28"/>
    <mergeCell ref="O60:P60"/>
    <mergeCell ref="A57:P57"/>
    <mergeCell ref="D28:J28"/>
    <mergeCell ref="O28:P28"/>
    <mergeCell ref="A37:P37"/>
    <mergeCell ref="A38:J38"/>
    <mergeCell ref="O40:P40"/>
    <mergeCell ref="A40:C40"/>
  </mergeCells>
  <phoneticPr fontId="10" type="noConversion"/>
  <pageMargins left="0.25" right="0.25" top="0.75" bottom="0.75" header="0.3" footer="0.3"/>
  <pageSetup paperSize="9" scale="84" orientation="landscape" horizontalDpi="4294967293" r:id="rId1"/>
  <headerFooter alignWithMargins="0"/>
  <rowBreaks count="2" manualBreakCount="2">
    <brk id="37" max="16" man="1"/>
    <brk id="6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Pučko otvoreno učilište Poreč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GoranaL</dc:creator>
  <cp:lastModifiedBy>Plamenka</cp:lastModifiedBy>
  <cp:lastPrinted>2017-11-09T08:11:53Z</cp:lastPrinted>
  <dcterms:created xsi:type="dcterms:W3CDTF">2012-09-21T10:30:29Z</dcterms:created>
  <dcterms:modified xsi:type="dcterms:W3CDTF">2017-11-09T08:13:26Z</dcterms:modified>
</cp:coreProperties>
</file>